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180" windowHeight="8835"/>
  </bookViews>
  <sheets>
    <sheet name="1130-2L5" sheetId="12" r:id="rId1"/>
    <sheet name="1130_1S2" sheetId="10" r:id="rId2"/>
    <sheet name="1135-2L5" sheetId="16" r:id="rId3"/>
    <sheet name="1135-1S2" sheetId="17" r:id="rId4"/>
    <sheet name="1135-Long Sample" sheetId="18" r:id="rId5"/>
    <sheet name="User-01" sheetId="19" r:id="rId6"/>
  </sheets>
  <definedNames>
    <definedName name="Cycle" localSheetId="1">'1130_1S2'!$C$15</definedName>
    <definedName name="Cycle" localSheetId="0">'1130-2L5'!$C$15</definedName>
    <definedName name="Cycle" localSheetId="3">'1135-1S2'!$C$15</definedName>
    <definedName name="Cycle" localSheetId="2">'1135-2L5'!$C$15</definedName>
    <definedName name="Cycle" localSheetId="4">'1135-Long Sample'!$C$15</definedName>
    <definedName name="Cycle" localSheetId="5">'User-01'!$C$15</definedName>
    <definedName name="Cycle">#REF!</definedName>
    <definedName name="_xlnm.Print_Area" localSheetId="1">'1130_1S2'!$A$1:$K$68</definedName>
    <definedName name="_xlnm.Print_Area" localSheetId="0">'1130-2L5'!$A$1:$K$68</definedName>
    <definedName name="_xlnm.Print_Area" localSheetId="3">'1135-1S2'!$A$1:$K$68</definedName>
    <definedName name="_xlnm.Print_Area" localSheetId="2">'1135-2L5'!$A$1:$K$68</definedName>
    <definedName name="_xlnm.Print_Area" localSheetId="4">'1135-Long Sample'!$A$1:$K$68</definedName>
    <definedName name="_xlnm.Print_Area" localSheetId="5">'User-01'!$A$1:$K$68</definedName>
  </definedNames>
  <calcPr calcId="145621"/>
</workbook>
</file>

<file path=xl/calcChain.xml><?xml version="1.0" encoding="utf-8"?>
<calcChain xmlns="http://schemas.openxmlformats.org/spreadsheetml/2006/main">
  <c r="J36" i="19" l="1"/>
  <c r="J37" i="19" s="1"/>
  <c r="J38" i="19" s="1"/>
  <c r="J39" i="19" s="1"/>
  <c r="J40" i="19" s="1"/>
  <c r="J41" i="19" s="1"/>
  <c r="J42" i="19" s="1"/>
  <c r="J43" i="19" s="1"/>
  <c r="J21" i="19" s="1"/>
  <c r="J20" i="19"/>
  <c r="J16" i="19"/>
  <c r="J17" i="19" s="1"/>
  <c r="J15" i="19"/>
  <c r="J15" i="10"/>
  <c r="J16" i="10"/>
  <c r="J20" i="10"/>
  <c r="J17" i="10" s="1"/>
  <c r="J18" i="10" s="1"/>
  <c r="J19" i="10" s="1"/>
  <c r="J36" i="10"/>
  <c r="J37" i="10" s="1"/>
  <c r="J38" i="10" s="1"/>
  <c r="J39" i="10" s="1"/>
  <c r="J40" i="10" s="1"/>
  <c r="J41" i="10" s="1"/>
  <c r="J42" i="10" s="1"/>
  <c r="J43" i="10" s="1"/>
  <c r="J21" i="10" s="1"/>
  <c r="J22" i="10" s="1"/>
  <c r="J23" i="10" s="1"/>
  <c r="J15" i="12"/>
  <c r="J16" i="12"/>
  <c r="J20" i="12"/>
  <c r="J36" i="12"/>
  <c r="J37" i="12" s="1"/>
  <c r="J38" i="12" s="1"/>
  <c r="J39" i="12" s="1"/>
  <c r="J40" i="12" s="1"/>
  <c r="J41" i="12" s="1"/>
  <c r="J42" i="12" s="1"/>
  <c r="J43" i="12" s="1"/>
  <c r="J21" i="12" s="1"/>
  <c r="J22" i="12" s="1"/>
  <c r="J23" i="12" s="1"/>
  <c r="J15" i="17"/>
  <c r="J16" i="17"/>
  <c r="J20" i="17"/>
  <c r="J17" i="17" s="1"/>
  <c r="J36" i="17"/>
  <c r="J37" i="17"/>
  <c r="J38" i="17" s="1"/>
  <c r="J39" i="17" s="1"/>
  <c r="J40" i="17" s="1"/>
  <c r="J41" i="17" s="1"/>
  <c r="J42" i="17" s="1"/>
  <c r="J43" i="17" s="1"/>
  <c r="J21" i="17" s="1"/>
  <c r="J22" i="17" s="1"/>
  <c r="J23" i="17" s="1"/>
  <c r="J15" i="16"/>
  <c r="J16" i="16"/>
  <c r="J17" i="16" s="1"/>
  <c r="J18" i="16" s="1"/>
  <c r="J19" i="16" s="1"/>
  <c r="J20" i="16"/>
  <c r="J36" i="16"/>
  <c r="J37" i="16" s="1"/>
  <c r="J38" i="16" s="1"/>
  <c r="J39" i="16" s="1"/>
  <c r="J40" i="16" s="1"/>
  <c r="J41" i="16" s="1"/>
  <c r="J42" i="16" s="1"/>
  <c r="J43" i="16" s="1"/>
  <c r="J21" i="16" s="1"/>
  <c r="J22" i="16" s="1"/>
  <c r="J23" i="16" s="1"/>
  <c r="J15" i="18"/>
  <c r="J16" i="18"/>
  <c r="J20" i="18"/>
  <c r="J36" i="18"/>
  <c r="J37" i="18" s="1"/>
  <c r="J38" i="18" s="1"/>
  <c r="J39" i="18" s="1"/>
  <c r="J40" i="18" s="1"/>
  <c r="J41" i="18" s="1"/>
  <c r="J42" i="18" s="1"/>
  <c r="J43" i="18" s="1"/>
  <c r="J21" i="18" s="1"/>
  <c r="J22" i="18" s="1"/>
  <c r="J23" i="18" s="1"/>
  <c r="J17" i="12" l="1"/>
  <c r="J18" i="12" s="1"/>
  <c r="J19" i="12" s="1"/>
  <c r="J17" i="18"/>
  <c r="J18" i="18" s="1"/>
  <c r="J19" i="18" s="1"/>
  <c r="J18" i="17"/>
  <c r="J19" i="17" s="1"/>
  <c r="J18" i="19"/>
  <c r="J19" i="19" s="1"/>
  <c r="J22" i="19"/>
  <c r="J23" i="19" s="1"/>
</calcChain>
</file>

<file path=xl/sharedStrings.xml><?xml version="1.0" encoding="utf-8"?>
<sst xmlns="http://schemas.openxmlformats.org/spreadsheetml/2006/main" count="820" uniqueCount="123">
  <si>
    <t>sec</t>
  </si>
  <si>
    <t>Controller Settings</t>
  </si>
  <si>
    <t>Pump Module Settings</t>
  </si>
  <si>
    <t xml:space="preserve">Auto-Cal </t>
  </si>
  <si>
    <t>Sample Duration</t>
  </si>
  <si>
    <t>Step</t>
  </si>
  <si>
    <t>Duration</t>
  </si>
  <si>
    <t>Units</t>
  </si>
  <si>
    <t>Event Flags</t>
  </si>
  <si>
    <t>Sync</t>
  </si>
  <si>
    <t>N=0, Y=1</t>
  </si>
  <si>
    <t>Mask</t>
  </si>
  <si>
    <t>L/C</t>
  </si>
  <si>
    <t>Wait</t>
  </si>
  <si>
    <t>0 - 7</t>
  </si>
  <si>
    <t>Notes</t>
  </si>
  <si>
    <t>H/C</t>
  </si>
  <si>
    <t>No.</t>
  </si>
  <si>
    <t>Description of this Method:</t>
  </si>
  <si>
    <t>n/a</t>
  </si>
  <si>
    <t>Label</t>
  </si>
  <si>
    <t>Calculated Values</t>
  </si>
  <si>
    <t>Aux-1</t>
  </si>
  <si>
    <t>Notes:</t>
  </si>
  <si>
    <t>Event Flags:</t>
  </si>
  <si>
    <t>1)</t>
  </si>
  <si>
    <t>the flag settings for the individual steps.</t>
  </si>
  <si>
    <t>2)</t>
  </si>
  <si>
    <t>Sync:</t>
  </si>
  <si>
    <t>Two cycle cool</t>
  </si>
  <si>
    <t>Case Fan:</t>
  </si>
  <si>
    <t>Heated Line:</t>
  </si>
  <si>
    <t>Denuder Heat:</t>
  </si>
  <si>
    <t>Cumulative</t>
  </si>
  <si>
    <t>Time (sec)</t>
  </si>
  <si>
    <r>
      <t>Temperature Settings</t>
    </r>
    <r>
      <rPr>
        <sz val="11"/>
        <rFont val="Arial"/>
        <family val="2"/>
      </rPr>
      <t xml:space="preserve">  (deg C)</t>
    </r>
  </si>
  <si>
    <r>
      <t>Cycle Time:</t>
    </r>
    <r>
      <rPr>
        <sz val="9"/>
        <rFont val="Arial"/>
        <family val="2"/>
      </rPr>
      <t xml:space="preserve"> (sec)</t>
    </r>
  </si>
  <si>
    <r>
      <t>Sample Flow:</t>
    </r>
    <r>
      <rPr>
        <sz val="9"/>
        <rFont val="Arial"/>
        <family val="2"/>
      </rPr>
      <t xml:space="preserve"> (L/m):</t>
    </r>
  </si>
  <si>
    <r>
      <t>Desorb Flow:</t>
    </r>
    <r>
      <rPr>
        <sz val="9"/>
        <rFont val="Arial"/>
        <family val="2"/>
      </rPr>
      <t xml:space="preserve"> (L/m)</t>
    </r>
  </si>
  <si>
    <r>
      <t>Flow Rate:</t>
    </r>
    <r>
      <rPr>
        <sz val="9"/>
        <rFont val="Arial"/>
        <family val="2"/>
      </rPr>
      <t xml:space="preserve"> (L/m)</t>
    </r>
  </si>
  <si>
    <t>Denuder Flow Rate (L/m)</t>
  </si>
  <si>
    <t>Denuder Sample Time (min)</t>
  </si>
  <si>
    <t>Denuder Total Volume (L)</t>
  </si>
  <si>
    <t>Desorb Analysis Time (min)</t>
  </si>
  <si>
    <t>Total Cycle time (min)</t>
  </si>
  <si>
    <t>Auto-Recal interval (hours)</t>
  </si>
  <si>
    <r>
      <t xml:space="preserve">reenters normal </t>
    </r>
    <r>
      <rPr>
        <b/>
        <sz val="11"/>
        <rFont val="Arial"/>
        <family val="2"/>
      </rPr>
      <t xml:space="preserve">RUN </t>
    </r>
    <r>
      <rPr>
        <sz val="11"/>
        <rFont val="Arial"/>
        <family val="2"/>
      </rPr>
      <t>mode.</t>
    </r>
  </si>
  <si>
    <r>
      <t xml:space="preserve">A step duration of </t>
    </r>
    <r>
      <rPr>
        <b/>
        <sz val="11"/>
        <rFont val="Arial"/>
        <family val="2"/>
      </rPr>
      <t>0</t>
    </r>
    <r>
      <rPr>
        <sz val="11"/>
        <rFont val="Arial"/>
        <family val="2"/>
      </rPr>
      <t xml:space="preserve"> will cause the step to be skipped entirely.</t>
    </r>
  </si>
  <si>
    <r>
      <t xml:space="preserve">chronously with respect to the sample cycle, the change should occur 1 second </t>
    </r>
    <r>
      <rPr>
        <b/>
        <i/>
        <sz val="11"/>
        <rFont val="Arial"/>
        <family val="2"/>
      </rPr>
      <t>after</t>
    </r>
    <r>
      <rPr>
        <sz val="11"/>
        <rFont val="Arial"/>
        <family val="2"/>
      </rPr>
      <t xml:space="preserve"> a cycle change to prevent spurious</t>
    </r>
  </si>
  <si>
    <t>Template Rev:</t>
  </si>
  <si>
    <t>Three cycle initial flush</t>
  </si>
  <si>
    <t>Flush</t>
  </si>
  <si>
    <t>Cool</t>
  </si>
  <si>
    <r>
      <t>Model 1130</t>
    </r>
    <r>
      <rPr>
        <b/>
        <sz val="10"/>
        <rFont val="Arial"/>
        <family val="2"/>
      </rPr>
      <t>:  H/C Mask Functions:</t>
    </r>
  </si>
  <si>
    <r>
      <t>Model 1135</t>
    </r>
    <r>
      <rPr>
        <b/>
        <sz val="10"/>
        <rFont val="Arial"/>
        <family val="2"/>
      </rPr>
      <t>:  L/C Mask Functions:</t>
    </r>
  </si>
  <si>
    <t>Model 1130 Denuder Module</t>
  </si>
  <si>
    <t>Pyrolyzer Heat</t>
  </si>
  <si>
    <t>Particulate Heat</t>
  </si>
  <si>
    <t>Particulate Cooling</t>
  </si>
  <si>
    <t>Case Heater:</t>
  </si>
  <si>
    <t>Pyro-Ht</t>
  </si>
  <si>
    <t>Part-Ht</t>
  </si>
  <si>
    <t xml:space="preserve">   Add numeric values to determine total functions activated during the step</t>
  </si>
  <si>
    <t>SP1</t>
  </si>
  <si>
    <t>SP2</t>
  </si>
  <si>
    <t>Denuder Keep Warm:</t>
  </si>
  <si>
    <t>Zero air during Sync Period</t>
  </si>
  <si>
    <r>
      <t xml:space="preserve">flag values from being registered. If </t>
    </r>
    <r>
      <rPr>
        <b/>
        <sz val="11"/>
        <rFont val="Arial"/>
        <family val="2"/>
      </rPr>
      <t>Sync=1</t>
    </r>
    <r>
      <rPr>
        <sz val="11"/>
        <rFont val="Arial"/>
        <family val="2"/>
      </rPr>
      <t>, the transition will always occur at the correct time.</t>
    </r>
  </si>
  <si>
    <t>Denuder Cooling</t>
  </si>
  <si>
    <t>Zero Air ON, Desorb Flow RateSelected</t>
  </si>
  <si>
    <t>Denuder Heat</t>
  </si>
  <si>
    <t>External Heat</t>
  </si>
  <si>
    <t>FIVE MINUTE SAMPLE CYCLES, LONG 1130 DESORB</t>
  </si>
  <si>
    <t>This sample program features a 5 minute sampling cycle and a lengthy desorption cycle.  This method provides additional information about how clean the system is and how well the denuder is desorbing.  The latter cycles of each step should yield a relatively small peak area.</t>
  </si>
  <si>
    <t>Initial flush</t>
  </si>
  <si>
    <t>Adsorb Time</t>
  </si>
  <si>
    <t>2.5 MINUTE SAMPLE CYCLES, SHORT 1130 DESORB CYCLE</t>
  </si>
  <si>
    <t>Ext Keep Warm:</t>
  </si>
  <si>
    <t>Ext. Heat:</t>
  </si>
  <si>
    <t>Adsorb time</t>
  </si>
  <si>
    <t>Pyrolyzer preheat</t>
  </si>
  <si>
    <t>Particulate trap heat</t>
  </si>
  <si>
    <t>Start RM Heating</t>
  </si>
  <si>
    <t>Stop Pyro/Part Heating</t>
  </si>
  <si>
    <t>Three cycle cool</t>
  </si>
  <si>
    <t>30-2L5</t>
  </si>
  <si>
    <t>30-1S2</t>
  </si>
  <si>
    <t>Method Name:</t>
  </si>
  <si>
    <t>This sample program features a 5 minute sampling cycle and a lengthy desorption cycle.  This method provides additional information about how clean the system is and how the pyrolyzer, particulate trap and denuder are desorbing.  The latter cycles of each</t>
  </si>
  <si>
    <t>Model 1135 Particulate Module</t>
  </si>
  <si>
    <r>
      <t>Note:</t>
    </r>
    <r>
      <rPr>
        <sz val="12"/>
        <rFont val="Arial"/>
        <family val="2"/>
      </rPr>
      <t xml:space="preserve"> </t>
    </r>
  </si>
  <si>
    <t>Denuder figures above also apply to the particulate trap.</t>
  </si>
  <si>
    <t>Pyrolyzer Keep Warm:</t>
  </si>
  <si>
    <t>Pyrolyzer Heat:</t>
  </si>
  <si>
    <t>Part-Trap Keep Warm:</t>
  </si>
  <si>
    <t>Part-Trap Heat:</t>
  </si>
  <si>
    <t>FIVE MINUTE SAMPLE CYCLES, LONG 1130 DESORB, 3 HR CYCLE</t>
  </si>
  <si>
    <t>35-2L5</t>
  </si>
  <si>
    <t>Extra</t>
  </si>
  <si>
    <t>Model 1130/35 Controller Program Worksheet</t>
  </si>
  <si>
    <t>Controller S/W Rev:</t>
  </si>
  <si>
    <t>35-1S2</t>
  </si>
  <si>
    <t>User-__</t>
  </si>
  <si>
    <t>Notes re: Model 1135:</t>
  </si>
  <si>
    <t>1135 Not Used</t>
  </si>
  <si>
    <t>Blank User Definable Method</t>
  </si>
  <si>
    <r>
      <t xml:space="preserve">This sample program features a 5 minute sampling cycle and a lengthy desorption cycle.  This method provides additional information about how clean the system is and how the pyrolyzer, particulate trap and denuder are desorbing.  THREE hour cycle.  (2 hr sample period)  This method </t>
    </r>
    <r>
      <rPr>
        <b/>
        <i/>
        <sz val="11"/>
        <color indexed="12"/>
        <rFont val="Courier New"/>
        <family val="3"/>
      </rPr>
      <t>is not</t>
    </r>
    <r>
      <rPr>
        <sz val="11"/>
        <color indexed="12"/>
        <rFont val="Courier New"/>
        <family val="3"/>
      </rPr>
      <t xml:space="preserve"> pre-programmed into the controller.</t>
    </r>
  </si>
  <si>
    <t>Model 2537 Settings</t>
  </si>
  <si>
    <t>Model 2537 Sample Volume (L)</t>
  </si>
  <si>
    <t>Model 2537 Factor (for ng/m3)</t>
  </si>
  <si>
    <t>Model 2537 Factor (for pg/m3)</t>
  </si>
  <si>
    <t>2537 Cycles</t>
  </si>
  <si>
    <t xml:space="preserve">If the Model 2537 is not in RUN mode, or if it stops drawing air through its Sample Inlet (eg: it stops or the Zero </t>
  </si>
  <si>
    <t xml:space="preserve">solenoid is activated, the controller will immediately jump to the WAIT (7) state and wait there until the Model 2537 </t>
  </si>
  <si>
    <t>If the controller changes state midway through a 2537 sample cycle, the resultant event flag will be the logical OR of</t>
  </si>
  <si>
    <t>Event flag status is not sampled for the initial few seconds of each 2537 cycle.  If step changes are to occur asyn-</t>
  </si>
  <si>
    <t>If Sync is set to Yes (1), the controller will pause at the current step until a Model 2537 cycle transition is detected, even after the duration time expires.  The duration should expire at least a few seconds before the expected cartridge switchover.</t>
  </si>
  <si>
    <t>GOM-Cycles</t>
  </si>
  <si>
    <t>GOM-Ht</t>
  </si>
  <si>
    <t>GOM-H2</t>
  </si>
  <si>
    <t>This sample program uses a 2.5 minute 2537 sampling cycle and a features a short 1130 desorption cycle.  This method provides quick (1 hour) cycle time, while still giving some information on the denuder desorption profile.  The latter cycles of each step should yield relatively small size peaks for the FLUSH, the GOM-HT, and during the COOL periods.  NOTE: This method requires that a 2.5 minute method be used in the 2537!</t>
  </si>
  <si>
    <t>This sample program uses a 2.5 minute 2537 sampling cycle and a features a short 1130 desorption cycle.  This method provides quick (1 hour) cycle time, while still giving some information on the denuder desorption profile.  The latter cycles of each step should yield relatively small size peaks for the FLUSH, PART-HT, GOM-HT, and during the COOL periods.  NOTE: This method requires that a 2.5 minute method be used in the 2537!</t>
  </si>
  <si>
    <t>Oct. 21,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</si>
</sst>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0.0"/>
    <numFmt numFmtId="165" formatCode="_(* #,##0.0_);_(* \(#,##0.0\);_(* &quot;-&quot;??_);_(@_)"/>
    <numFmt numFmtId="166" formatCode="_(* #,##0_);_(* \(#,##0\);_(* &quot;-&quot;??_);_(@_)"/>
    <numFmt numFmtId="167" formatCode="mmmm\ d\,\ yyyy"/>
    <numFmt numFmtId="168" formatCode="_(* #,##0.00000_);_(* \(#,##0.00000\);_(* &quot;-&quot;??_);_(@_)"/>
    <numFmt numFmtId="169" formatCode="0.000"/>
  </numFmts>
  <fonts count="28" x14ac:knownFonts="1">
    <font>
      <sz val="10"/>
      <name val="Arial"/>
    </font>
    <font>
      <b/>
      <i/>
      <sz val="12"/>
      <name val="Arial"/>
      <family val="2"/>
    </font>
    <font>
      <b/>
      <sz val="16"/>
      <name val="Arial"/>
      <family val="2"/>
    </font>
    <font>
      <sz val="12"/>
      <name val="Arial"/>
      <family val="2"/>
    </font>
    <font>
      <b/>
      <sz val="12"/>
      <name val="Arial"/>
      <family val="2"/>
    </font>
    <font>
      <b/>
      <sz val="10"/>
      <name val="Arial"/>
      <family val="2"/>
    </font>
    <font>
      <sz val="10"/>
      <name val="Arial"/>
      <family val="2"/>
    </font>
    <font>
      <b/>
      <sz val="8"/>
      <name val="Arial"/>
      <family val="2"/>
    </font>
    <font>
      <sz val="8"/>
      <name val="Arial"/>
      <family val="2"/>
    </font>
    <font>
      <sz val="11"/>
      <name val="Courier New"/>
      <family val="3"/>
    </font>
    <font>
      <sz val="9"/>
      <name val="Arial"/>
      <family val="2"/>
    </font>
    <font>
      <sz val="11"/>
      <name val="Arial"/>
      <family val="2"/>
    </font>
    <font>
      <b/>
      <sz val="11"/>
      <color indexed="12"/>
      <name val="Arial"/>
      <family val="2"/>
    </font>
    <font>
      <sz val="11"/>
      <color indexed="12"/>
      <name val="Arial"/>
      <family val="2"/>
    </font>
    <font>
      <b/>
      <sz val="11"/>
      <name val="Arial"/>
      <family val="2"/>
    </font>
    <font>
      <b/>
      <sz val="12"/>
      <color indexed="12"/>
      <name val="Arial"/>
      <family val="2"/>
    </font>
    <font>
      <b/>
      <i/>
      <sz val="11"/>
      <name val="Arial"/>
      <family val="2"/>
    </font>
    <font>
      <b/>
      <sz val="12"/>
      <color indexed="10"/>
      <name val="Arial"/>
      <family val="2"/>
    </font>
    <font>
      <sz val="11"/>
      <color indexed="12"/>
      <name val="Courier New"/>
      <family val="3"/>
    </font>
    <font>
      <sz val="11"/>
      <name val="Arial"/>
    </font>
    <font>
      <b/>
      <sz val="9"/>
      <name val="Arial"/>
      <family val="2"/>
    </font>
    <font>
      <sz val="10"/>
      <name val="Arial Narrow"/>
      <family val="2"/>
    </font>
    <font>
      <b/>
      <sz val="16"/>
      <color indexed="10"/>
      <name val="Arial"/>
      <family val="2"/>
    </font>
    <font>
      <b/>
      <i/>
      <sz val="12"/>
      <color indexed="17"/>
      <name val="Arial"/>
      <family val="2"/>
    </font>
    <font>
      <b/>
      <sz val="10"/>
      <color indexed="61"/>
      <name val="Arial"/>
      <family val="2"/>
    </font>
    <font>
      <sz val="10"/>
      <color indexed="10"/>
      <name val="Arial"/>
      <family val="2"/>
    </font>
    <font>
      <b/>
      <i/>
      <sz val="10"/>
      <color indexed="10"/>
      <name val="Arial"/>
      <family val="2"/>
    </font>
    <font>
      <b/>
      <i/>
      <sz val="11"/>
      <color indexed="12"/>
      <name val="Courier New"/>
      <family val="3"/>
    </font>
  </fonts>
  <fills count="3">
    <fill>
      <patternFill patternType="none"/>
    </fill>
    <fill>
      <patternFill patternType="gray125"/>
    </fill>
    <fill>
      <patternFill patternType="solid">
        <fgColor indexed="41"/>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7">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0" fillId="0" borderId="0" xfId="0" applyBorder="1"/>
    <xf numFmtId="0" fontId="8" fillId="0" borderId="0" xfId="0" applyFont="1"/>
    <xf numFmtId="0" fontId="3" fillId="0" borderId="0" xfId="0" applyFont="1" applyAlignment="1">
      <alignment horizontal="center"/>
    </xf>
    <xf numFmtId="0" fontId="4" fillId="0" borderId="0" xfId="0" applyFont="1" applyAlignment="1">
      <alignment horizontal="left"/>
    </xf>
    <xf numFmtId="0" fontId="5" fillId="2" borderId="1" xfId="0" applyFont="1" applyFill="1" applyBorder="1" applyAlignment="1">
      <alignment horizontal="center"/>
    </xf>
    <xf numFmtId="0" fontId="5" fillId="2" borderId="1" xfId="0" applyFont="1" applyFill="1" applyBorder="1"/>
    <xf numFmtId="0" fontId="5" fillId="2" borderId="2" xfId="0" applyFont="1" applyFill="1" applyBorder="1" applyAlignment="1">
      <alignment horizontal="center"/>
    </xf>
    <xf numFmtId="0" fontId="5" fillId="2" borderId="2" xfId="0" applyFont="1" applyFill="1" applyBorder="1"/>
    <xf numFmtId="0" fontId="0" fillId="2" borderId="2" xfId="0" applyFill="1" applyBorder="1"/>
    <xf numFmtId="0" fontId="7"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0" fillId="0" borderId="5" xfId="0" applyBorder="1"/>
    <xf numFmtId="0" fontId="9" fillId="0" borderId="0" xfId="0" applyFont="1" applyBorder="1"/>
    <xf numFmtId="0" fontId="4" fillId="0" borderId="0" xfId="0" applyFont="1" applyBorder="1"/>
    <xf numFmtId="0" fontId="11" fillId="0" borderId="2" xfId="0" applyFont="1" applyBorder="1"/>
    <xf numFmtId="0" fontId="14" fillId="0" borderId="6" xfId="0" applyFont="1" applyBorder="1" applyAlignment="1">
      <alignment horizontal="center"/>
    </xf>
    <xf numFmtId="0" fontId="11" fillId="0" borderId="6" xfId="0" applyFont="1" applyBorder="1"/>
    <xf numFmtId="0" fontId="0" fillId="0" borderId="3" xfId="0" applyBorder="1"/>
    <xf numFmtId="0" fontId="0" fillId="0" borderId="7" xfId="0" applyBorder="1"/>
    <xf numFmtId="0" fontId="0" fillId="0" borderId="8" xfId="0" applyBorder="1"/>
    <xf numFmtId="0" fontId="11" fillId="0" borderId="6" xfId="0" applyFont="1" applyBorder="1" applyAlignment="1">
      <alignment horizontal="center"/>
    </xf>
    <xf numFmtId="0" fontId="0" fillId="0" borderId="0" xfId="0" applyBorder="1" applyAlignment="1">
      <alignment horizontal="right"/>
    </xf>
    <xf numFmtId="165" fontId="4" fillId="0" borderId="0" xfId="0" applyNumberFormat="1" applyFont="1" applyBorder="1"/>
    <xf numFmtId="166" fontId="4" fillId="0" borderId="0" xfId="0" applyNumberFormat="1" applyFont="1" applyBorder="1"/>
    <xf numFmtId="0" fontId="15" fillId="0" borderId="0" xfId="0" applyFont="1" applyBorder="1"/>
    <xf numFmtId="0" fontId="5" fillId="0" borderId="0" xfId="0" applyFont="1" applyBorder="1"/>
    <xf numFmtId="164" fontId="15" fillId="0" borderId="0" xfId="0" applyNumberFormat="1" applyFont="1" applyBorder="1"/>
    <xf numFmtId="0" fontId="8" fillId="0" borderId="9" xfId="0" quotePrefix="1" applyFont="1" applyBorder="1"/>
    <xf numFmtId="0" fontId="10" fillId="0" borderId="10" xfId="0" applyFont="1" applyBorder="1"/>
    <xf numFmtId="0" fontId="0" fillId="0" borderId="7" xfId="0" quotePrefix="1" applyBorder="1"/>
    <xf numFmtId="0" fontId="8" fillId="0" borderId="5" xfId="0" applyFont="1" applyBorder="1"/>
    <xf numFmtId="0" fontId="8" fillId="0" borderId="5" xfId="0" quotePrefix="1" applyFont="1" applyBorder="1"/>
    <xf numFmtId="41" fontId="4" fillId="0" borderId="0" xfId="0" applyNumberFormat="1" applyFont="1" applyBorder="1"/>
    <xf numFmtId="0" fontId="8" fillId="0" borderId="11" xfId="0" applyFont="1" applyBorder="1"/>
    <xf numFmtId="165" fontId="4" fillId="0" borderId="4" xfId="0" applyNumberFormat="1" applyFont="1" applyBorder="1"/>
    <xf numFmtId="0" fontId="11" fillId="0" borderId="0" xfId="0" applyFont="1"/>
    <xf numFmtId="0" fontId="12" fillId="0" borderId="6" xfId="0" applyFont="1" applyBorder="1" applyAlignment="1" applyProtection="1">
      <alignment horizontal="center"/>
      <protection locked="0"/>
    </xf>
    <xf numFmtId="0" fontId="12" fillId="0" borderId="2" xfId="0" applyFont="1" applyBorder="1" applyProtection="1">
      <protection locked="0"/>
    </xf>
    <xf numFmtId="0" fontId="12" fillId="0" borderId="6" xfId="0" applyFont="1" applyBorder="1" applyProtection="1">
      <protection locked="0"/>
    </xf>
    <xf numFmtId="0" fontId="13" fillId="0" borderId="2" xfId="0" applyFont="1" applyBorder="1" applyProtection="1">
      <protection locked="0"/>
    </xf>
    <xf numFmtId="0" fontId="13" fillId="0" borderId="6" xfId="0" applyFont="1" applyBorder="1" applyProtection="1">
      <protection locked="0"/>
    </xf>
    <xf numFmtId="0" fontId="3" fillId="0" borderId="0" xfId="0" applyFont="1" applyAlignment="1">
      <alignment horizontal="right"/>
    </xf>
    <xf numFmtId="168" fontId="4" fillId="0" borderId="0" xfId="0" applyNumberFormat="1" applyFont="1" applyBorder="1"/>
    <xf numFmtId="169" fontId="4" fillId="0" borderId="0" xfId="0" applyNumberFormat="1" applyFont="1" applyBorder="1"/>
    <xf numFmtId="0" fontId="17" fillId="0" borderId="10" xfId="0" applyFont="1" applyBorder="1" applyAlignment="1" applyProtection="1">
      <alignment horizontal="right"/>
      <protection locked="0"/>
    </xf>
    <xf numFmtId="0" fontId="17" fillId="0" borderId="7" xfId="0" applyFont="1" applyBorder="1" applyAlignment="1" applyProtection="1">
      <alignment horizontal="right"/>
      <protection locked="0"/>
    </xf>
    <xf numFmtId="0" fontId="17" fillId="0" borderId="8" xfId="0" applyFont="1" applyBorder="1" applyAlignment="1" applyProtection="1">
      <alignment horizontal="right"/>
      <protection locked="0"/>
    </xf>
    <xf numFmtId="0" fontId="7" fillId="0" borderId="0" xfId="0" applyFont="1" applyAlignment="1">
      <alignment horizontal="right"/>
    </xf>
    <xf numFmtId="0" fontId="14" fillId="0" borderId="2" xfId="0" applyFont="1" applyBorder="1" applyAlignment="1">
      <alignment horizontal="center"/>
    </xf>
    <xf numFmtId="0" fontId="12" fillId="0" borderId="2" xfId="0" applyFont="1" applyBorder="1" applyAlignment="1" applyProtection="1">
      <alignment horizontal="center"/>
      <protection locked="0"/>
    </xf>
    <xf numFmtId="0" fontId="11" fillId="0" borderId="2" xfId="0" applyFont="1" applyBorder="1" applyAlignment="1">
      <alignment horizontal="center"/>
    </xf>
    <xf numFmtId="0" fontId="11" fillId="0" borderId="12" xfId="0" applyFont="1" applyBorder="1"/>
    <xf numFmtId="0" fontId="12" fillId="0" borderId="12" xfId="0" applyFont="1" applyBorder="1" applyProtection="1">
      <protection locked="0"/>
    </xf>
    <xf numFmtId="0" fontId="13" fillId="0" borderId="12" xfId="0" applyFont="1" applyBorder="1" applyAlignment="1">
      <alignment horizontal="center"/>
    </xf>
    <xf numFmtId="0" fontId="13" fillId="0" borderId="12" xfId="0" applyFont="1" applyBorder="1" applyProtection="1">
      <protection locked="0"/>
    </xf>
    <xf numFmtId="43" fontId="4" fillId="0" borderId="3" xfId="0" applyNumberFormat="1" applyFont="1" applyBorder="1"/>
    <xf numFmtId="0" fontId="0" fillId="0" borderId="10" xfId="0" applyBorder="1"/>
    <xf numFmtId="167" fontId="8" fillId="0" borderId="0" xfId="0" applyNumberFormat="1" applyFont="1" applyAlignment="1">
      <alignment horizontal="right"/>
    </xf>
    <xf numFmtId="0" fontId="4" fillId="0" borderId="0" xfId="0" applyFont="1" applyAlignment="1">
      <alignment horizontal="center"/>
    </xf>
    <xf numFmtId="0" fontId="19" fillId="0" borderId="0" xfId="0" applyFont="1"/>
    <xf numFmtId="0" fontId="7" fillId="0" borderId="0" xfId="0" applyFont="1" applyAlignment="1">
      <alignment horizontal="left"/>
    </xf>
    <xf numFmtId="0" fontId="8" fillId="0" borderId="0" xfId="0" applyFont="1" applyAlignment="1">
      <alignment horizontal="left"/>
    </xf>
    <xf numFmtId="0" fontId="1" fillId="0" borderId="9" xfId="0" applyFont="1" applyBorder="1"/>
    <xf numFmtId="0" fontId="11" fillId="0" borderId="5" xfId="0" quotePrefix="1" applyFont="1" applyBorder="1"/>
    <xf numFmtId="0" fontId="11" fillId="0" borderId="0" xfId="0" applyFont="1" applyBorder="1"/>
    <xf numFmtId="0" fontId="11" fillId="0" borderId="7" xfId="0" applyFont="1" applyBorder="1"/>
    <xf numFmtId="0" fontId="11" fillId="0" borderId="5" xfId="0" applyFont="1" applyBorder="1"/>
    <xf numFmtId="0" fontId="5" fillId="0" borderId="5" xfId="0" applyFont="1" applyBorder="1"/>
    <xf numFmtId="0" fontId="11" fillId="0" borderId="0" xfId="0" quotePrefix="1" applyFont="1" applyBorder="1"/>
    <xf numFmtId="0" fontId="6" fillId="0" borderId="5" xfId="0" applyFont="1" applyBorder="1"/>
    <xf numFmtId="0" fontId="6" fillId="0" borderId="0" xfId="0" applyFont="1" applyBorder="1"/>
    <xf numFmtId="0" fontId="6" fillId="0" borderId="7" xfId="0" applyFont="1" applyBorder="1"/>
    <xf numFmtId="0" fontId="4" fillId="0" borderId="5" xfId="0" applyFont="1" applyBorder="1"/>
    <xf numFmtId="0" fontId="0" fillId="0" borderId="0" xfId="0" quotePrefix="1" applyBorder="1"/>
    <xf numFmtId="0" fontId="14" fillId="0" borderId="5" xfId="0" applyFont="1" applyBorder="1"/>
    <xf numFmtId="0" fontId="14" fillId="0" borderId="0" xfId="0" applyFont="1" applyBorder="1"/>
    <xf numFmtId="0" fontId="14" fillId="0" borderId="11" xfId="0" applyFont="1" applyBorder="1"/>
    <xf numFmtId="0" fontId="11" fillId="0" borderId="4" xfId="0" applyFont="1" applyBorder="1"/>
    <xf numFmtId="0" fontId="14" fillId="0" borderId="4" xfId="0" applyFont="1" applyBorder="1"/>
    <xf numFmtId="0" fontId="11" fillId="0" borderId="8" xfId="0" applyFont="1" applyBorder="1"/>
    <xf numFmtId="0" fontId="5" fillId="0" borderId="0" xfId="0" quotePrefix="1" applyFont="1" applyBorder="1"/>
    <xf numFmtId="0" fontId="20" fillId="0" borderId="9" xfId="0" applyFont="1" applyBorder="1"/>
    <xf numFmtId="0" fontId="20" fillId="0" borderId="5" xfId="0" applyFont="1" applyBorder="1"/>
    <xf numFmtId="0" fontId="20" fillId="0" borderId="11" xfId="0" applyFont="1" applyBorder="1"/>
    <xf numFmtId="0" fontId="6" fillId="0" borderId="3" xfId="0" applyFont="1" applyBorder="1"/>
    <xf numFmtId="0" fontId="21" fillId="0" borderId="0" xfId="0" applyFont="1" applyBorder="1"/>
    <xf numFmtId="0" fontId="6" fillId="0" borderId="4" xfId="0" applyFont="1" applyBorder="1"/>
    <xf numFmtId="167" fontId="8" fillId="0" borderId="0" xfId="0" quotePrefix="1" applyNumberFormat="1" applyFont="1" applyAlignment="1">
      <alignment horizontal="right"/>
    </xf>
    <xf numFmtId="43" fontId="4" fillId="0" borderId="0" xfId="0" applyNumberFormat="1" applyFont="1" applyBorder="1"/>
    <xf numFmtId="0" fontId="2" fillId="0" borderId="0" xfId="0" applyFont="1" applyAlignment="1">
      <alignment horizontal="right"/>
    </xf>
    <xf numFmtId="0" fontId="17" fillId="0" borderId="0" xfId="0" applyFont="1" applyAlignment="1">
      <alignment horizontal="left"/>
    </xf>
    <xf numFmtId="0" fontId="23" fillId="0" borderId="0" xfId="0" applyFont="1" applyAlignment="1">
      <alignment horizontal="left"/>
    </xf>
    <xf numFmtId="0" fontId="17" fillId="0" borderId="10" xfId="0" applyFont="1" applyBorder="1" applyProtection="1">
      <protection locked="0"/>
    </xf>
    <xf numFmtId="2" fontId="17" fillId="0" borderId="8" xfId="0" applyNumberFormat="1" applyFont="1" applyBorder="1" applyProtection="1">
      <protection locked="0"/>
    </xf>
    <xf numFmtId="2" fontId="17" fillId="0" borderId="10" xfId="0" applyNumberFormat="1" applyFont="1" applyBorder="1" applyProtection="1">
      <protection locked="0"/>
    </xf>
    <xf numFmtId="0" fontId="21" fillId="0" borderId="3" xfId="0" applyFont="1" applyBorder="1"/>
    <xf numFmtId="0" fontId="8" fillId="0" borderId="0" xfId="0" applyFont="1" applyBorder="1"/>
    <xf numFmtId="0" fontId="20" fillId="0" borderId="0" xfId="0" applyFont="1" applyBorder="1"/>
    <xf numFmtId="0" fontId="17" fillId="0" borderId="0" xfId="0" applyFont="1" applyBorder="1" applyAlignment="1" applyProtection="1">
      <alignment horizontal="right"/>
      <protection locked="0"/>
    </xf>
    <xf numFmtId="0" fontId="24" fillId="2" borderId="6" xfId="0" applyFont="1" applyFill="1" applyBorder="1" applyAlignment="1">
      <alignment horizontal="center"/>
    </xf>
    <xf numFmtId="0" fontId="2" fillId="0" borderId="0" xfId="0" quotePrefix="1" applyFont="1" applyAlignment="1">
      <alignment horizontal="right"/>
    </xf>
    <xf numFmtId="0" fontId="7" fillId="0" borderId="0" xfId="0" quotePrefix="1" applyFont="1" applyAlignment="1">
      <alignment horizontal="left"/>
    </xf>
    <xf numFmtId="0" fontId="17" fillId="0" borderId="0" xfId="0" quotePrefix="1" applyFont="1" applyAlignment="1">
      <alignment horizontal="left"/>
    </xf>
    <xf numFmtId="0" fontId="17" fillId="0" borderId="8" xfId="0" applyFont="1" applyBorder="1" applyProtection="1">
      <protection locked="0"/>
    </xf>
    <xf numFmtId="0" fontId="17" fillId="0" borderId="0" xfId="0" applyFont="1"/>
    <xf numFmtId="0" fontId="25" fillId="0" borderId="0" xfId="0" applyFont="1"/>
    <xf numFmtId="0" fontId="1" fillId="0" borderId="0" xfId="0" quotePrefix="1" applyFont="1" applyAlignment="1">
      <alignment horizontal="left"/>
    </xf>
    <xf numFmtId="0" fontId="7" fillId="0" borderId="0" xfId="0" applyFont="1" applyAlignment="1">
      <alignment horizontal="right"/>
    </xf>
    <xf numFmtId="0" fontId="22" fillId="0" borderId="0" xfId="0" quotePrefix="1" applyFont="1" applyAlignment="1">
      <alignment horizontal="center"/>
    </xf>
    <xf numFmtId="0" fontId="22" fillId="0" borderId="0" xfId="0" applyFont="1" applyAlignment="1">
      <alignment horizontal="center"/>
    </xf>
    <xf numFmtId="0" fontId="4" fillId="0" borderId="0" xfId="0" quotePrefix="1" applyFont="1" applyAlignment="1">
      <alignment horizontal="right"/>
    </xf>
    <xf numFmtId="0" fontId="4" fillId="0" borderId="0" xfId="0" applyFont="1" applyAlignment="1">
      <alignment horizontal="right"/>
    </xf>
    <xf numFmtId="0" fontId="10" fillId="0" borderId="13" xfId="0" applyFont="1" applyBorder="1" applyAlignment="1">
      <alignment horizontal="center"/>
    </xf>
    <xf numFmtId="0" fontId="10" fillId="0" borderId="14" xfId="0" applyFont="1" applyBorder="1" applyAlignment="1">
      <alignment horizontal="center"/>
    </xf>
    <xf numFmtId="0" fontId="3" fillId="0" borderId="9" xfId="0" applyFont="1" applyBorder="1" applyAlignment="1">
      <alignment horizontal="left"/>
    </xf>
    <xf numFmtId="0" fontId="3" fillId="0" borderId="3" xfId="0" applyFont="1" applyBorder="1" applyAlignment="1">
      <alignment horizontal="left"/>
    </xf>
    <xf numFmtId="0" fontId="3" fillId="0" borderId="11" xfId="0" applyFont="1" applyBorder="1" applyAlignment="1">
      <alignment horizontal="left"/>
    </xf>
    <xf numFmtId="0" fontId="3" fillId="0" borderId="4" xfId="0" applyFont="1" applyBorder="1" applyAlignment="1">
      <alignment horizontal="left"/>
    </xf>
    <xf numFmtId="0" fontId="18" fillId="0" borderId="9" xfId="0" applyFont="1" applyBorder="1" applyAlignment="1" applyProtection="1">
      <alignment horizontal="left" vertical="top" wrapText="1"/>
      <protection locked="0"/>
    </xf>
    <xf numFmtId="0" fontId="19" fillId="0" borderId="3" xfId="0" applyFont="1" applyBorder="1" applyAlignment="1">
      <alignment vertical="top" wrapText="1"/>
    </xf>
    <xf numFmtId="0" fontId="19" fillId="0" borderId="10" xfId="0" applyFont="1" applyBorder="1" applyAlignment="1">
      <alignment vertical="top" wrapText="1"/>
    </xf>
    <xf numFmtId="0" fontId="19" fillId="0" borderId="5" xfId="0" applyFont="1" applyBorder="1" applyAlignment="1">
      <alignment vertical="top" wrapText="1"/>
    </xf>
    <xf numFmtId="0" fontId="19" fillId="0" borderId="0" xfId="0" applyFont="1" applyAlignment="1">
      <alignment vertical="top" wrapText="1"/>
    </xf>
    <xf numFmtId="0" fontId="19" fillId="0" borderId="7" xfId="0" applyFont="1" applyBorder="1" applyAlignment="1">
      <alignment vertical="top" wrapText="1"/>
    </xf>
    <xf numFmtId="0" fontId="19" fillId="0" borderId="11" xfId="0" applyFont="1" applyBorder="1" applyAlignment="1">
      <alignment vertical="top" wrapText="1"/>
    </xf>
    <xf numFmtId="0" fontId="19" fillId="0" borderId="4" xfId="0" applyFont="1" applyBorder="1" applyAlignment="1">
      <alignment vertical="top" wrapText="1"/>
    </xf>
    <xf numFmtId="0" fontId="19" fillId="0" borderId="8" xfId="0" applyFont="1" applyBorder="1" applyAlignment="1">
      <alignment vertical="top" wrapText="1"/>
    </xf>
    <xf numFmtId="0" fontId="3" fillId="0" borderId="11" xfId="0" quotePrefix="1" applyFont="1" applyBorder="1" applyAlignment="1">
      <alignment horizontal="left"/>
    </xf>
    <xf numFmtId="0" fontId="3" fillId="0" borderId="4" xfId="0" quotePrefix="1" applyFont="1" applyBorder="1" applyAlignment="1">
      <alignment horizontal="left"/>
    </xf>
    <xf numFmtId="0" fontId="5" fillId="2" borderId="9" xfId="0" applyFont="1" applyFill="1" applyBorder="1" applyAlignment="1">
      <alignment horizontal="center"/>
    </xf>
    <xf numFmtId="0" fontId="5" fillId="2" borderId="10" xfId="0" applyFont="1" applyFill="1" applyBorder="1" applyAlignment="1">
      <alignment horizontal="center"/>
    </xf>
    <xf numFmtId="0" fontId="26" fillId="0" borderId="9" xfId="0" quotePrefix="1" applyFont="1" applyBorder="1" applyAlignment="1">
      <alignment horizontal="left" vertical="top" wrapText="1"/>
    </xf>
    <xf numFmtId="0" fontId="0" fillId="0" borderId="10" xfId="0"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11" fillId="0" borderId="0" xfId="0" applyFont="1" applyBorder="1" applyAlignment="1">
      <alignment vertical="top" wrapText="1"/>
    </xf>
    <xf numFmtId="0" fontId="0" fillId="0" borderId="0" xfId="0" applyAlignment="1">
      <alignment vertical="top" wrapText="1"/>
    </xf>
    <xf numFmtId="0" fontId="11" fillId="0" borderId="15" xfId="0" applyFont="1" applyBorder="1" applyAlignment="1">
      <alignment horizontal="center"/>
    </xf>
    <xf numFmtId="0" fontId="11" fillId="0" borderId="16" xfId="0" applyFont="1" applyBorder="1" applyAlignment="1">
      <alignment horizontal="center"/>
    </xf>
    <xf numFmtId="0" fontId="7" fillId="0" borderId="0" xfId="0" applyFont="1" applyAlignment="1">
      <alignment horizontal="right"/>
    </xf>
    <xf numFmtId="0" fontId="6" fillId="0" borderId="11" xfId="0" applyFont="1" applyBorder="1" applyAlignment="1">
      <alignment horizontal="center"/>
    </xf>
    <xf numFmtId="0" fontId="6" fillId="0" borderId="8" xfId="0" applyFont="1" applyBorder="1" applyAlignment="1">
      <alignment horizontal="center"/>
    </xf>
    <xf numFmtId="0" fontId="5" fillId="2" borderId="11" xfId="0" applyFont="1" applyFill="1" applyBorder="1" applyAlignment="1">
      <alignment horizontal="center"/>
    </xf>
    <xf numFmtId="0" fontId="5" fillId="2" borderId="8" xfId="0" applyFont="1" applyFill="1" applyBorder="1" applyAlignment="1">
      <alignment horizontal="center"/>
    </xf>
    <xf numFmtId="165" fontId="6" fillId="0" borderId="0" xfId="0" applyNumberFormat="1" applyFont="1" applyBorder="1" applyAlignment="1">
      <alignment vertical="top" wrapText="1"/>
    </xf>
    <xf numFmtId="0" fontId="6" fillId="0" borderId="7" xfId="0" applyFont="1" applyBorder="1" applyAlignment="1">
      <alignment vertical="top" wrapText="1"/>
    </xf>
    <xf numFmtId="0" fontId="6" fillId="0" borderId="4" xfId="0" applyFont="1" applyBorder="1" applyAlignment="1">
      <alignment vertical="top" wrapText="1"/>
    </xf>
    <xf numFmtId="0" fontId="6" fillId="0" borderId="8" xfId="0" applyFont="1" applyBorder="1" applyAlignment="1">
      <alignment vertical="top" wrapText="1"/>
    </xf>
    <xf numFmtId="0" fontId="18" fillId="0" borderId="9" xfId="0" quotePrefix="1" applyFont="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tabSelected="1" zoomScaleNormal="100" workbookViewId="0">
      <selection activeCell="C15" sqref="C15"/>
    </sheetView>
  </sheetViews>
  <sheetFormatPr defaultRowHeight="12.75" x14ac:dyDescent="0.2"/>
  <cols>
    <col min="1" max="1" width="4.7109375" customWidth="1"/>
    <col min="2" max="2" width="19.85546875" customWidth="1"/>
    <col min="4" max="4" width="6.85546875" customWidth="1"/>
    <col min="5" max="5" width="5.7109375" customWidth="1"/>
    <col min="6" max="6" width="15.5703125" customWidth="1"/>
    <col min="7" max="7" width="8.28515625" customWidth="1"/>
    <col min="8" max="8" width="5.42578125" customWidth="1"/>
    <col min="9" max="9" width="6.140625" customWidth="1"/>
    <col min="10" max="10" width="11" customWidth="1"/>
    <col min="11" max="11" width="26.85546875" customWidth="1"/>
  </cols>
  <sheetData>
    <row r="1" spans="1:11" ht="20.25" x14ac:dyDescent="0.3">
      <c r="A1" s="116" t="s">
        <v>87</v>
      </c>
      <c r="B1" s="117"/>
      <c r="C1" s="114" t="s">
        <v>85</v>
      </c>
      <c r="D1" s="115"/>
      <c r="E1" s="95"/>
      <c r="F1" s="95"/>
      <c r="G1" s="95"/>
      <c r="H1" s="95"/>
      <c r="I1" s="95"/>
      <c r="J1" s="95"/>
      <c r="K1" s="106" t="s">
        <v>99</v>
      </c>
    </row>
    <row r="2" spans="1:11" s="1" customFormat="1" ht="15.75" x14ac:dyDescent="0.25">
      <c r="A2" s="64"/>
      <c r="B2" s="64"/>
      <c r="C2" s="64"/>
      <c r="D2" s="64"/>
      <c r="E2" s="64"/>
      <c r="F2" s="64"/>
      <c r="G2" s="64"/>
      <c r="H2" s="64"/>
      <c r="I2" s="64"/>
      <c r="J2" s="64"/>
      <c r="K2" s="64"/>
    </row>
    <row r="3" spans="1:11" s="1" customFormat="1" ht="15" x14ac:dyDescent="0.2">
      <c r="A3" s="107" t="s">
        <v>100</v>
      </c>
      <c r="B3" s="7"/>
      <c r="C3" s="97">
        <v>2.06</v>
      </c>
      <c r="D3" s="7"/>
      <c r="E3" s="7"/>
      <c r="F3" s="7"/>
      <c r="G3" s="7"/>
      <c r="H3" s="47"/>
      <c r="I3" s="147" t="s">
        <v>49</v>
      </c>
      <c r="J3" s="147"/>
      <c r="K3" s="93" t="s">
        <v>122</v>
      </c>
    </row>
    <row r="4" spans="1:11" s="1" customFormat="1" ht="15" x14ac:dyDescent="0.2">
      <c r="A4" s="66"/>
      <c r="B4" s="7"/>
      <c r="C4" s="67"/>
      <c r="D4" s="7"/>
      <c r="E4" s="7"/>
      <c r="F4" s="7"/>
      <c r="G4" s="7"/>
      <c r="H4" s="47"/>
      <c r="I4" s="53"/>
      <c r="J4" s="53"/>
      <c r="K4" s="63"/>
    </row>
    <row r="5" spans="1:11" s="1" customFormat="1" ht="15.75" x14ac:dyDescent="0.25">
      <c r="A5" s="8" t="s">
        <v>18</v>
      </c>
      <c r="B5" s="7"/>
      <c r="C5" s="7"/>
      <c r="D5" s="7"/>
      <c r="E5" s="96" t="s">
        <v>72</v>
      </c>
      <c r="F5" s="7"/>
      <c r="G5" s="7"/>
      <c r="H5" s="7"/>
      <c r="I5" s="7"/>
      <c r="J5" s="7"/>
    </row>
    <row r="6" spans="1:11" s="41" customFormat="1" ht="12" customHeight="1" x14ac:dyDescent="0.2">
      <c r="A6" s="124" t="s">
        <v>73</v>
      </c>
      <c r="B6" s="125"/>
      <c r="C6" s="125"/>
      <c r="D6" s="125"/>
      <c r="E6" s="125"/>
      <c r="F6" s="125"/>
      <c r="G6" s="125"/>
      <c r="H6" s="125"/>
      <c r="I6" s="125"/>
      <c r="J6" s="125"/>
      <c r="K6" s="126"/>
    </row>
    <row r="7" spans="1:11" s="41" customFormat="1" ht="12" customHeight="1" x14ac:dyDescent="0.2">
      <c r="A7" s="127"/>
      <c r="B7" s="128"/>
      <c r="C7" s="128"/>
      <c r="D7" s="128"/>
      <c r="E7" s="128"/>
      <c r="F7" s="128"/>
      <c r="G7" s="128"/>
      <c r="H7" s="128"/>
      <c r="I7" s="128"/>
      <c r="J7" s="128"/>
      <c r="K7" s="129"/>
    </row>
    <row r="8" spans="1:11" s="41" customFormat="1" ht="12" customHeight="1" x14ac:dyDescent="0.2">
      <c r="A8" s="127"/>
      <c r="B8" s="128"/>
      <c r="C8" s="128"/>
      <c r="D8" s="128"/>
      <c r="E8" s="128"/>
      <c r="F8" s="128"/>
      <c r="G8" s="128"/>
      <c r="H8" s="128"/>
      <c r="I8" s="128"/>
      <c r="J8" s="128"/>
      <c r="K8" s="129"/>
    </row>
    <row r="9" spans="1:11" s="41" customFormat="1" ht="12" customHeight="1" x14ac:dyDescent="0.2">
      <c r="A9" s="127"/>
      <c r="B9" s="128"/>
      <c r="C9" s="128"/>
      <c r="D9" s="128"/>
      <c r="E9" s="128"/>
      <c r="F9" s="128"/>
      <c r="G9" s="128"/>
      <c r="H9" s="128"/>
      <c r="I9" s="128"/>
      <c r="J9" s="128"/>
      <c r="K9" s="129"/>
    </row>
    <row r="10" spans="1:11" s="41" customFormat="1" ht="12.75" customHeight="1" x14ac:dyDescent="0.2">
      <c r="A10" s="127"/>
      <c r="B10" s="128"/>
      <c r="C10" s="128"/>
      <c r="D10" s="128"/>
      <c r="E10" s="128"/>
      <c r="F10" s="128"/>
      <c r="G10" s="128"/>
      <c r="H10" s="128"/>
      <c r="I10" s="128"/>
      <c r="J10" s="128"/>
      <c r="K10" s="129"/>
    </row>
    <row r="11" spans="1:11" s="41" customFormat="1" ht="12" customHeight="1" x14ac:dyDescent="0.2">
      <c r="A11" s="127"/>
      <c r="B11" s="128"/>
      <c r="C11" s="128"/>
      <c r="D11" s="128"/>
      <c r="E11" s="128"/>
      <c r="F11" s="128"/>
      <c r="G11" s="128"/>
      <c r="H11" s="128"/>
      <c r="I11" s="128"/>
      <c r="J11" s="128"/>
      <c r="K11" s="129"/>
    </row>
    <row r="12" spans="1:11" s="65" customFormat="1" ht="12" customHeight="1" x14ac:dyDescent="0.2">
      <c r="A12" s="130"/>
      <c r="B12" s="131"/>
      <c r="C12" s="131"/>
      <c r="D12" s="131"/>
      <c r="E12" s="131"/>
      <c r="F12" s="131"/>
      <c r="G12" s="131"/>
      <c r="H12" s="131"/>
      <c r="I12" s="131"/>
      <c r="J12" s="131"/>
      <c r="K12" s="132"/>
    </row>
    <row r="13" spans="1:11" ht="15.75" x14ac:dyDescent="0.25">
      <c r="A13" s="18"/>
      <c r="B13" s="18"/>
      <c r="C13" s="18"/>
      <c r="D13" s="18"/>
      <c r="E13" s="19" t="s">
        <v>55</v>
      </c>
      <c r="F13" s="18"/>
      <c r="G13" s="18"/>
      <c r="H13" s="18"/>
      <c r="I13" s="18"/>
      <c r="J13" s="18"/>
      <c r="K13" s="18"/>
    </row>
    <row r="14" spans="1:11" ht="15.75" x14ac:dyDescent="0.25">
      <c r="A14" s="2" t="s">
        <v>107</v>
      </c>
      <c r="D14" s="5"/>
      <c r="E14" s="2" t="s">
        <v>35</v>
      </c>
      <c r="I14" s="19" t="s">
        <v>21</v>
      </c>
      <c r="K14" s="6"/>
    </row>
    <row r="15" spans="1:11" ht="15.75" x14ac:dyDescent="0.25">
      <c r="A15" s="120" t="s">
        <v>36</v>
      </c>
      <c r="B15" s="121"/>
      <c r="C15" s="98">
        <v>300</v>
      </c>
      <c r="D15" s="30"/>
      <c r="E15" s="87" t="s">
        <v>63</v>
      </c>
      <c r="F15" s="90" t="s">
        <v>59</v>
      </c>
      <c r="G15" s="50">
        <v>38</v>
      </c>
      <c r="I15" s="33"/>
      <c r="J15" s="61">
        <f>C15*C16/60</f>
        <v>6.25</v>
      </c>
      <c r="K15" s="34" t="s">
        <v>108</v>
      </c>
    </row>
    <row r="16" spans="1:11" ht="15.75" x14ac:dyDescent="0.25">
      <c r="A16" s="122" t="s">
        <v>39</v>
      </c>
      <c r="B16" s="123"/>
      <c r="C16" s="109">
        <v>1.25</v>
      </c>
      <c r="D16" s="30"/>
      <c r="E16" s="88" t="s">
        <v>64</v>
      </c>
      <c r="F16" s="76" t="s">
        <v>30</v>
      </c>
      <c r="G16" s="51">
        <v>40</v>
      </c>
      <c r="I16" s="17"/>
      <c r="J16" s="94">
        <f>C16+C20</f>
        <v>10</v>
      </c>
      <c r="K16" s="35" t="s">
        <v>40</v>
      </c>
    </row>
    <row r="17" spans="1:11" ht="15.75" x14ac:dyDescent="0.25">
      <c r="B17" s="1"/>
      <c r="C17" s="110"/>
      <c r="D17" s="2"/>
      <c r="E17" s="88" t="s">
        <v>63</v>
      </c>
      <c r="F17" s="76" t="s">
        <v>31</v>
      </c>
      <c r="G17" s="51">
        <v>50</v>
      </c>
      <c r="I17" s="36"/>
      <c r="J17" s="29">
        <f>J16*J20</f>
        <v>800</v>
      </c>
      <c r="K17" s="24" t="s">
        <v>42</v>
      </c>
    </row>
    <row r="18" spans="1:11" ht="15.75" x14ac:dyDescent="0.25">
      <c r="C18" s="111"/>
      <c r="E18" s="88" t="s">
        <v>63</v>
      </c>
      <c r="F18" s="91" t="s">
        <v>65</v>
      </c>
      <c r="G18" s="51">
        <v>50</v>
      </c>
      <c r="I18" s="36"/>
      <c r="J18" s="48">
        <f>J15/MAX(1,J17)</f>
        <v>7.8125E-3</v>
      </c>
      <c r="K18" s="24" t="s">
        <v>109</v>
      </c>
    </row>
    <row r="19" spans="1:11" ht="15.75" x14ac:dyDescent="0.25">
      <c r="A19" s="2" t="s">
        <v>2</v>
      </c>
      <c r="B19" s="1"/>
      <c r="C19" s="110"/>
      <c r="D19" s="2"/>
      <c r="E19" s="88" t="s">
        <v>64</v>
      </c>
      <c r="F19" s="76" t="s">
        <v>32</v>
      </c>
      <c r="G19" s="51">
        <v>500</v>
      </c>
      <c r="I19" s="36"/>
      <c r="J19" s="49">
        <f>J18*1000</f>
        <v>7.8125</v>
      </c>
      <c r="K19" s="24" t="s">
        <v>110</v>
      </c>
    </row>
    <row r="20" spans="1:11" ht="15.75" x14ac:dyDescent="0.25">
      <c r="A20" s="120" t="s">
        <v>37</v>
      </c>
      <c r="B20" s="121"/>
      <c r="C20" s="100">
        <v>8.75</v>
      </c>
      <c r="D20" s="32"/>
      <c r="E20" s="88" t="s">
        <v>63</v>
      </c>
      <c r="F20" s="76" t="s">
        <v>78</v>
      </c>
      <c r="G20" s="51">
        <v>60</v>
      </c>
      <c r="I20" s="36"/>
      <c r="J20" s="29">
        <f>C36*C15/60</f>
        <v>80</v>
      </c>
      <c r="K20" s="24" t="s">
        <v>41</v>
      </c>
    </row>
    <row r="21" spans="1:11" ht="15.75" x14ac:dyDescent="0.25">
      <c r="A21" s="133" t="s">
        <v>38</v>
      </c>
      <c r="B21" s="134"/>
      <c r="C21" s="99">
        <v>6</v>
      </c>
      <c r="D21" s="32"/>
      <c r="E21" s="89" t="s">
        <v>64</v>
      </c>
      <c r="F21" s="92" t="s">
        <v>77</v>
      </c>
      <c r="G21" s="52">
        <v>50</v>
      </c>
      <c r="I21" s="37"/>
      <c r="J21" s="38">
        <f>(J43-J36)/60</f>
        <v>40</v>
      </c>
      <c r="K21" s="24" t="s">
        <v>43</v>
      </c>
    </row>
    <row r="22" spans="1:11" ht="15.75" x14ac:dyDescent="0.25">
      <c r="C22" s="3"/>
      <c r="D22" s="31"/>
      <c r="E22" s="6"/>
      <c r="F22" s="5"/>
      <c r="G22" s="5"/>
      <c r="H22" s="27"/>
      <c r="I22" s="36"/>
      <c r="J22" s="29">
        <f>J20+J21</f>
        <v>120</v>
      </c>
      <c r="K22" s="24" t="s">
        <v>44</v>
      </c>
    </row>
    <row r="23" spans="1:11" ht="15.75" x14ac:dyDescent="0.25">
      <c r="C23" s="3"/>
      <c r="D23" s="3"/>
      <c r="E23" s="19" t="s">
        <v>89</v>
      </c>
      <c r="F23" s="18"/>
      <c r="G23" s="18"/>
      <c r="H23" s="5"/>
      <c r="I23" s="39"/>
      <c r="J23" s="40">
        <f>C35*J22/60</f>
        <v>24</v>
      </c>
      <c r="K23" s="25" t="s">
        <v>45</v>
      </c>
    </row>
    <row r="24" spans="1:11" ht="15.75" x14ac:dyDescent="0.25">
      <c r="B24" s="112" t="s">
        <v>103</v>
      </c>
      <c r="C24" s="3"/>
      <c r="D24" s="3"/>
      <c r="E24" s="2" t="s">
        <v>35</v>
      </c>
      <c r="H24" s="5"/>
      <c r="I24" s="102"/>
      <c r="J24" s="28"/>
      <c r="K24" s="5"/>
    </row>
    <row r="25" spans="1:11" ht="15.75" x14ac:dyDescent="0.25">
      <c r="B25" s="137" t="s">
        <v>104</v>
      </c>
      <c r="C25" s="138"/>
      <c r="D25" s="3"/>
      <c r="E25" s="87" t="s">
        <v>63</v>
      </c>
      <c r="F25" s="101" t="s">
        <v>92</v>
      </c>
      <c r="G25" s="50" t="s">
        <v>19</v>
      </c>
      <c r="H25" s="5"/>
      <c r="I25" s="102"/>
      <c r="J25" s="28"/>
      <c r="K25" s="5"/>
    </row>
    <row r="26" spans="1:11" ht="15.75" x14ac:dyDescent="0.25">
      <c r="B26" s="139"/>
      <c r="C26" s="140"/>
      <c r="D26" s="3"/>
      <c r="E26" s="88" t="s">
        <v>64</v>
      </c>
      <c r="F26" s="91" t="s">
        <v>93</v>
      </c>
      <c r="G26" s="51" t="s">
        <v>19</v>
      </c>
      <c r="H26" s="5"/>
      <c r="I26" s="102"/>
      <c r="J26" s="28"/>
      <c r="K26" s="5"/>
    </row>
    <row r="27" spans="1:11" ht="15.75" x14ac:dyDescent="0.25">
      <c r="B27" s="139"/>
      <c r="C27" s="140"/>
      <c r="D27" s="3"/>
      <c r="E27" s="88" t="s">
        <v>63</v>
      </c>
      <c r="F27" s="91" t="s">
        <v>94</v>
      </c>
      <c r="G27" s="51" t="s">
        <v>19</v>
      </c>
      <c r="H27" s="5"/>
      <c r="I27" s="102"/>
      <c r="J27" s="28"/>
      <c r="K27" s="5"/>
    </row>
    <row r="28" spans="1:11" ht="15.75" x14ac:dyDescent="0.25">
      <c r="B28" s="139"/>
      <c r="C28" s="140"/>
      <c r="D28" s="3"/>
      <c r="E28" s="88" t="s">
        <v>64</v>
      </c>
      <c r="F28" s="91" t="s">
        <v>95</v>
      </c>
      <c r="G28" s="51" t="s">
        <v>19</v>
      </c>
      <c r="H28" s="5"/>
      <c r="I28" s="102"/>
      <c r="J28" s="28"/>
      <c r="K28" s="5"/>
    </row>
    <row r="29" spans="1:11" ht="15.75" x14ac:dyDescent="0.25">
      <c r="B29" s="139"/>
      <c r="C29" s="140"/>
      <c r="D29" s="3"/>
      <c r="E29" s="88" t="s">
        <v>63</v>
      </c>
      <c r="F29" s="76" t="s">
        <v>59</v>
      </c>
      <c r="G29" s="51" t="s">
        <v>19</v>
      </c>
      <c r="H29" s="5"/>
      <c r="I29" s="102"/>
      <c r="J29" s="28"/>
      <c r="K29" s="5"/>
    </row>
    <row r="30" spans="1:11" ht="15.75" x14ac:dyDescent="0.25">
      <c r="B30" s="141"/>
      <c r="C30" s="142"/>
      <c r="D30" s="3"/>
      <c r="E30" s="89" t="s">
        <v>64</v>
      </c>
      <c r="F30" s="92" t="s">
        <v>30</v>
      </c>
      <c r="G30" s="52" t="s">
        <v>19</v>
      </c>
      <c r="H30" s="5"/>
      <c r="I30" s="102"/>
      <c r="J30" s="28"/>
      <c r="K30" s="5"/>
    </row>
    <row r="31" spans="1:11" x14ac:dyDescent="0.2">
      <c r="E31" s="6"/>
      <c r="H31" s="6"/>
      <c r="I31" s="5"/>
      <c r="J31" s="5"/>
    </row>
    <row r="32" spans="1:11" ht="15.75" x14ac:dyDescent="0.25">
      <c r="A32" s="2" t="s">
        <v>1</v>
      </c>
      <c r="E32" s="6"/>
      <c r="H32" s="105">
        <v>1130</v>
      </c>
      <c r="I32" s="105">
        <v>1135</v>
      </c>
    </row>
    <row r="33" spans="1:11" x14ac:dyDescent="0.2">
      <c r="A33" s="9" t="s">
        <v>5</v>
      </c>
      <c r="B33" s="10" t="s">
        <v>5</v>
      </c>
      <c r="C33" s="15" t="s">
        <v>5</v>
      </c>
      <c r="D33" s="135" t="s">
        <v>6</v>
      </c>
      <c r="E33" s="136"/>
      <c r="F33" s="15" t="s">
        <v>8</v>
      </c>
      <c r="G33" s="9" t="s">
        <v>9</v>
      </c>
      <c r="H33" s="15" t="s">
        <v>16</v>
      </c>
      <c r="I33" s="9" t="s">
        <v>12</v>
      </c>
      <c r="J33" s="9" t="s">
        <v>33</v>
      </c>
      <c r="K33" s="10" t="s">
        <v>15</v>
      </c>
    </row>
    <row r="34" spans="1:11" x14ac:dyDescent="0.2">
      <c r="A34" s="11" t="s">
        <v>17</v>
      </c>
      <c r="B34" s="12" t="s">
        <v>20</v>
      </c>
      <c r="C34" s="16" t="s">
        <v>6</v>
      </c>
      <c r="D34" s="150" t="s">
        <v>7</v>
      </c>
      <c r="E34" s="151"/>
      <c r="F34" s="16" t="s">
        <v>14</v>
      </c>
      <c r="G34" s="14" t="s">
        <v>10</v>
      </c>
      <c r="H34" s="16" t="s">
        <v>11</v>
      </c>
      <c r="I34" s="11" t="s">
        <v>11</v>
      </c>
      <c r="J34" s="11" t="s">
        <v>34</v>
      </c>
      <c r="K34" s="13"/>
    </row>
    <row r="35" spans="1:11" ht="15.75" thickBot="1" x14ac:dyDescent="0.3">
      <c r="A35" s="57"/>
      <c r="B35" s="57" t="s">
        <v>3</v>
      </c>
      <c r="C35" s="58">
        <v>12</v>
      </c>
      <c r="D35" s="118" t="s">
        <v>117</v>
      </c>
      <c r="E35" s="119"/>
      <c r="F35" s="59" t="s">
        <v>19</v>
      </c>
      <c r="G35" s="59" t="s">
        <v>19</v>
      </c>
      <c r="H35" s="59" t="s">
        <v>19</v>
      </c>
      <c r="I35" s="59" t="s">
        <v>19</v>
      </c>
      <c r="J35" s="59"/>
      <c r="K35" s="60"/>
    </row>
    <row r="36" spans="1:11" ht="15" x14ac:dyDescent="0.25">
      <c r="A36" s="54">
        <v>0</v>
      </c>
      <c r="B36" s="20" t="s">
        <v>4</v>
      </c>
      <c r="C36" s="43">
        <v>16</v>
      </c>
      <c r="D36" s="148" t="s">
        <v>111</v>
      </c>
      <c r="E36" s="149"/>
      <c r="F36" s="55">
        <v>0</v>
      </c>
      <c r="G36" s="55">
        <v>0</v>
      </c>
      <c r="H36" s="55">
        <v>0</v>
      </c>
      <c r="I36" s="55">
        <v>0</v>
      </c>
      <c r="J36" s="56">
        <f>C36*C15</f>
        <v>4800</v>
      </c>
      <c r="K36" s="45" t="s">
        <v>79</v>
      </c>
    </row>
    <row r="37" spans="1:11" ht="15" x14ac:dyDescent="0.25">
      <c r="A37" s="21">
        <v>1</v>
      </c>
      <c r="B37" s="22" t="s">
        <v>51</v>
      </c>
      <c r="C37" s="44">
        <v>890</v>
      </c>
      <c r="D37" s="145" t="s">
        <v>0</v>
      </c>
      <c r="E37" s="146"/>
      <c r="F37" s="42">
        <v>1</v>
      </c>
      <c r="G37" s="42">
        <v>1</v>
      </c>
      <c r="H37" s="42">
        <v>9</v>
      </c>
      <c r="I37" s="42">
        <v>0</v>
      </c>
      <c r="J37" s="26">
        <f t="shared" ref="J37:J43" si="0">IF(OR(G37=1,OR(G37="Y",G37="y")),CEILING(C37+J36,Cycle),C37+J36)</f>
        <v>5700</v>
      </c>
      <c r="K37" s="46" t="s">
        <v>50</v>
      </c>
    </row>
    <row r="38" spans="1:11" ht="15" x14ac:dyDescent="0.25">
      <c r="A38" s="21">
        <v>2</v>
      </c>
      <c r="B38" s="22" t="s">
        <v>60</v>
      </c>
      <c r="C38" s="44">
        <v>0</v>
      </c>
      <c r="D38" s="145" t="s">
        <v>0</v>
      </c>
      <c r="E38" s="146"/>
      <c r="F38" s="42">
        <v>2</v>
      </c>
      <c r="G38" s="42">
        <v>1</v>
      </c>
      <c r="H38" s="42">
        <v>9</v>
      </c>
      <c r="I38" s="42">
        <v>4</v>
      </c>
      <c r="J38" s="26">
        <f t="shared" si="0"/>
        <v>5700</v>
      </c>
      <c r="K38" s="46" t="s">
        <v>80</v>
      </c>
    </row>
    <row r="39" spans="1:11" ht="15" x14ac:dyDescent="0.25">
      <c r="A39" s="21">
        <v>3</v>
      </c>
      <c r="B39" s="22" t="s">
        <v>61</v>
      </c>
      <c r="C39" s="44">
        <v>0</v>
      </c>
      <c r="D39" s="145" t="s">
        <v>0</v>
      </c>
      <c r="E39" s="146"/>
      <c r="F39" s="42">
        <v>2</v>
      </c>
      <c r="G39" s="42">
        <v>1</v>
      </c>
      <c r="H39" s="42">
        <v>9</v>
      </c>
      <c r="I39" s="42">
        <v>12</v>
      </c>
      <c r="J39" s="26">
        <f t="shared" si="0"/>
        <v>5700</v>
      </c>
      <c r="K39" s="46" t="s">
        <v>81</v>
      </c>
    </row>
    <row r="40" spans="1:11" ht="15" x14ac:dyDescent="0.25">
      <c r="A40" s="21">
        <v>4</v>
      </c>
      <c r="B40" s="22" t="s">
        <v>118</v>
      </c>
      <c r="C40" s="44">
        <v>600</v>
      </c>
      <c r="D40" s="145" t="s">
        <v>0</v>
      </c>
      <c r="E40" s="146"/>
      <c r="F40" s="42">
        <v>3</v>
      </c>
      <c r="G40" s="42">
        <v>0</v>
      </c>
      <c r="H40" s="42">
        <v>13</v>
      </c>
      <c r="I40" s="42">
        <v>13</v>
      </c>
      <c r="J40" s="26">
        <f t="shared" si="0"/>
        <v>6300</v>
      </c>
      <c r="K40" s="46" t="s">
        <v>82</v>
      </c>
    </row>
    <row r="41" spans="1:11" ht="15" x14ac:dyDescent="0.25">
      <c r="A41" s="21">
        <v>5</v>
      </c>
      <c r="B41" s="22" t="s">
        <v>119</v>
      </c>
      <c r="C41" s="44">
        <v>290</v>
      </c>
      <c r="D41" s="145" t="s">
        <v>0</v>
      </c>
      <c r="E41" s="146"/>
      <c r="F41" s="42">
        <v>3</v>
      </c>
      <c r="G41" s="42">
        <v>1</v>
      </c>
      <c r="H41" s="42">
        <v>13</v>
      </c>
      <c r="I41" s="42">
        <v>1</v>
      </c>
      <c r="J41" s="26">
        <f t="shared" si="0"/>
        <v>6600</v>
      </c>
      <c r="K41" s="46" t="s">
        <v>83</v>
      </c>
    </row>
    <row r="42" spans="1:11" ht="15" x14ac:dyDescent="0.25">
      <c r="A42" s="21">
        <v>6</v>
      </c>
      <c r="B42" s="22" t="s">
        <v>52</v>
      </c>
      <c r="C42" s="44">
        <v>590</v>
      </c>
      <c r="D42" s="145" t="s">
        <v>0</v>
      </c>
      <c r="E42" s="146"/>
      <c r="F42" s="42">
        <v>1</v>
      </c>
      <c r="G42" s="42">
        <v>0</v>
      </c>
      <c r="H42" s="42">
        <v>3</v>
      </c>
      <c r="I42" s="42">
        <v>2</v>
      </c>
      <c r="J42" s="26">
        <f t="shared" si="0"/>
        <v>7190</v>
      </c>
      <c r="K42" s="46" t="s">
        <v>29</v>
      </c>
    </row>
    <row r="43" spans="1:11" ht="15" x14ac:dyDescent="0.25">
      <c r="A43" s="21">
        <v>7</v>
      </c>
      <c r="B43" s="22" t="s">
        <v>13</v>
      </c>
      <c r="C43" s="44">
        <v>1</v>
      </c>
      <c r="D43" s="145" t="s">
        <v>0</v>
      </c>
      <c r="E43" s="146"/>
      <c r="F43" s="42">
        <v>1</v>
      </c>
      <c r="G43" s="42">
        <v>1</v>
      </c>
      <c r="H43" s="42">
        <v>1</v>
      </c>
      <c r="I43" s="42">
        <v>0</v>
      </c>
      <c r="J43" s="26">
        <f t="shared" si="0"/>
        <v>7200</v>
      </c>
      <c r="K43" s="46" t="s">
        <v>66</v>
      </c>
    </row>
    <row r="45" spans="1:11" ht="15" x14ac:dyDescent="0.2">
      <c r="A45" s="68" t="s">
        <v>23</v>
      </c>
      <c r="B45" s="23"/>
      <c r="C45" s="23"/>
      <c r="D45" s="23"/>
      <c r="E45" s="23"/>
      <c r="F45" s="23"/>
      <c r="G45" s="23"/>
      <c r="H45" s="23"/>
      <c r="I45" s="23"/>
      <c r="J45" s="23"/>
      <c r="K45" s="62"/>
    </row>
    <row r="46" spans="1:11" s="4" customFormat="1" ht="12" customHeight="1" x14ac:dyDescent="0.2">
      <c r="A46" s="69" t="s">
        <v>25</v>
      </c>
      <c r="B46" s="70" t="s">
        <v>112</v>
      </c>
      <c r="C46" s="70"/>
      <c r="D46" s="70"/>
      <c r="E46" s="70"/>
      <c r="F46" s="70"/>
      <c r="G46" s="70"/>
      <c r="H46" s="70"/>
      <c r="I46" s="70"/>
      <c r="J46" s="70"/>
      <c r="K46" s="71"/>
    </row>
    <row r="47" spans="1:11" s="4" customFormat="1" ht="12" customHeight="1" x14ac:dyDescent="0.2">
      <c r="A47" s="72"/>
      <c r="B47" s="70" t="s">
        <v>113</v>
      </c>
      <c r="C47" s="70"/>
      <c r="D47" s="70"/>
      <c r="E47" s="70"/>
      <c r="F47" s="70"/>
      <c r="G47" s="70"/>
      <c r="H47" s="70"/>
      <c r="I47" s="70"/>
      <c r="J47" s="70"/>
      <c r="K47" s="71"/>
    </row>
    <row r="48" spans="1:11" s="4" customFormat="1" ht="12" customHeight="1" x14ac:dyDescent="0.25">
      <c r="A48" s="72"/>
      <c r="B48" s="70" t="s">
        <v>46</v>
      </c>
      <c r="C48" s="70"/>
      <c r="D48" s="70"/>
      <c r="E48" s="70"/>
      <c r="F48" s="70"/>
      <c r="G48" s="70"/>
      <c r="H48" s="70"/>
      <c r="I48" s="70"/>
      <c r="J48" s="70"/>
      <c r="K48" s="71"/>
    </row>
    <row r="49" spans="1:11" s="4" customFormat="1" ht="12" customHeight="1" x14ac:dyDescent="0.25">
      <c r="A49" s="69" t="s">
        <v>27</v>
      </c>
      <c r="B49" s="70" t="s">
        <v>47</v>
      </c>
      <c r="C49" s="70"/>
      <c r="D49" s="70"/>
      <c r="E49" s="70"/>
      <c r="F49" s="70"/>
      <c r="G49" s="70"/>
      <c r="H49" s="70"/>
      <c r="I49" s="70"/>
      <c r="J49" s="70"/>
      <c r="K49" s="71"/>
    </row>
    <row r="50" spans="1:11" s="4" customFormat="1" ht="12" customHeight="1" x14ac:dyDescent="0.2">
      <c r="A50" s="72"/>
      <c r="B50" s="70"/>
      <c r="C50" s="70"/>
      <c r="D50" s="70"/>
      <c r="E50" s="70"/>
      <c r="F50" s="70"/>
      <c r="G50" s="70"/>
      <c r="H50" s="70"/>
      <c r="I50" s="70"/>
      <c r="J50" s="70"/>
      <c r="K50" s="71"/>
    </row>
    <row r="51" spans="1:11" ht="12" customHeight="1" x14ac:dyDescent="0.2">
      <c r="A51" s="73" t="s">
        <v>24</v>
      </c>
      <c r="B51" s="5"/>
      <c r="C51" s="5"/>
      <c r="D51" s="5"/>
      <c r="E51" s="5"/>
      <c r="F51" s="5"/>
      <c r="G51" s="5"/>
      <c r="H51" s="5"/>
      <c r="I51" s="5"/>
      <c r="J51" s="5"/>
      <c r="K51" s="24"/>
    </row>
    <row r="52" spans="1:11" ht="12" customHeight="1" x14ac:dyDescent="0.2">
      <c r="A52" s="69" t="s">
        <v>25</v>
      </c>
      <c r="B52" s="70" t="s">
        <v>114</v>
      </c>
      <c r="C52" s="70"/>
      <c r="D52" s="70"/>
      <c r="E52" s="70"/>
      <c r="F52" s="70"/>
      <c r="G52" s="70"/>
      <c r="H52" s="70"/>
      <c r="I52" s="70"/>
      <c r="J52" s="70"/>
      <c r="K52" s="71"/>
    </row>
    <row r="53" spans="1:11" ht="12" customHeight="1" x14ac:dyDescent="0.2">
      <c r="A53" s="72"/>
      <c r="B53" s="74" t="s">
        <v>26</v>
      </c>
      <c r="C53" s="70"/>
      <c r="D53" s="70"/>
      <c r="E53" s="70"/>
      <c r="F53" s="70"/>
      <c r="G53" s="70"/>
      <c r="H53" s="70"/>
      <c r="I53" s="70"/>
      <c r="J53" s="70"/>
      <c r="K53" s="71"/>
    </row>
    <row r="54" spans="1:11" ht="12" customHeight="1" x14ac:dyDescent="0.2">
      <c r="A54" s="69" t="s">
        <v>27</v>
      </c>
      <c r="B54" s="70" t="s">
        <v>115</v>
      </c>
      <c r="C54" s="70"/>
      <c r="D54" s="70"/>
      <c r="E54" s="70"/>
      <c r="F54" s="70"/>
      <c r="G54" s="70"/>
      <c r="H54" s="70"/>
      <c r="I54" s="70"/>
      <c r="J54" s="70"/>
      <c r="K54" s="71"/>
    </row>
    <row r="55" spans="1:11" ht="12" customHeight="1" x14ac:dyDescent="0.2">
      <c r="A55" s="69"/>
      <c r="B55" s="70" t="s">
        <v>48</v>
      </c>
      <c r="C55" s="70"/>
      <c r="D55" s="70"/>
      <c r="E55" s="70"/>
      <c r="F55" s="70"/>
      <c r="G55" s="70"/>
      <c r="H55" s="70"/>
      <c r="I55" s="70"/>
      <c r="J55" s="70"/>
      <c r="K55" s="71"/>
    </row>
    <row r="56" spans="1:11" ht="12" customHeight="1" x14ac:dyDescent="0.25">
      <c r="A56" s="72"/>
      <c r="B56" s="70" t="s">
        <v>67</v>
      </c>
      <c r="C56" s="70"/>
      <c r="D56" s="70"/>
      <c r="E56" s="70"/>
      <c r="F56" s="70"/>
      <c r="G56" s="70"/>
      <c r="H56" s="70"/>
      <c r="I56" s="70"/>
      <c r="J56" s="70"/>
      <c r="K56" s="71"/>
    </row>
    <row r="57" spans="1:11" ht="12" customHeight="1" x14ac:dyDescent="0.2">
      <c r="A57" s="17"/>
      <c r="B57" s="5"/>
      <c r="C57" s="5"/>
      <c r="D57" s="5"/>
      <c r="E57" s="5"/>
      <c r="F57" s="5"/>
      <c r="G57" s="5"/>
      <c r="H57" s="5"/>
      <c r="I57" s="5"/>
      <c r="J57" s="5"/>
      <c r="K57" s="24"/>
    </row>
    <row r="58" spans="1:11" ht="12" customHeight="1" x14ac:dyDescent="0.2">
      <c r="A58" s="73" t="s">
        <v>28</v>
      </c>
      <c r="B58" s="5"/>
      <c r="C58" s="5"/>
      <c r="D58" s="5"/>
      <c r="E58" s="5"/>
      <c r="F58" s="5"/>
      <c r="G58" s="5"/>
      <c r="H58" s="5"/>
      <c r="I58" s="5"/>
      <c r="J58" s="5"/>
      <c r="K58" s="24"/>
    </row>
    <row r="59" spans="1:11" x14ac:dyDescent="0.2">
      <c r="A59" s="73"/>
      <c r="B59" s="143" t="s">
        <v>116</v>
      </c>
      <c r="C59" s="144"/>
      <c r="D59" s="144"/>
      <c r="E59" s="144"/>
      <c r="F59" s="144"/>
      <c r="G59" s="144"/>
      <c r="H59" s="144"/>
      <c r="I59" s="144"/>
      <c r="J59" s="144"/>
      <c r="K59" s="140"/>
    </row>
    <row r="60" spans="1:11" ht="16.5" customHeight="1" x14ac:dyDescent="0.2">
      <c r="A60" s="73"/>
      <c r="B60" s="144"/>
      <c r="C60" s="144"/>
      <c r="D60" s="144"/>
      <c r="E60" s="144"/>
      <c r="F60" s="144"/>
      <c r="G60" s="144"/>
      <c r="H60" s="144"/>
      <c r="I60" s="144"/>
      <c r="J60" s="144"/>
      <c r="K60" s="140"/>
    </row>
    <row r="61" spans="1:11" s="4" customFormat="1" ht="12" customHeight="1" x14ac:dyDescent="0.2">
      <c r="A61" s="75"/>
      <c r="B61" s="76"/>
      <c r="C61" s="76"/>
      <c r="D61" s="76"/>
      <c r="E61" s="76"/>
      <c r="F61" s="76"/>
      <c r="G61" s="76"/>
      <c r="H61" s="76"/>
      <c r="I61" s="76"/>
      <c r="J61" s="76"/>
      <c r="K61" s="77"/>
    </row>
    <row r="62" spans="1:11" ht="15.75" x14ac:dyDescent="0.25">
      <c r="A62" s="78" t="s">
        <v>53</v>
      </c>
      <c r="B62" s="5"/>
      <c r="C62" s="5"/>
      <c r="D62" s="79"/>
      <c r="E62" s="5"/>
      <c r="F62" s="86" t="s">
        <v>62</v>
      </c>
      <c r="G62" s="5"/>
      <c r="H62" s="5"/>
      <c r="I62" s="5"/>
      <c r="J62" s="5"/>
      <c r="K62" s="24"/>
    </row>
    <row r="63" spans="1:11" ht="12" customHeight="1" x14ac:dyDescent="0.25">
      <c r="A63" s="80">
        <v>1</v>
      </c>
      <c r="B63" s="70" t="s">
        <v>69</v>
      </c>
      <c r="C63" s="70"/>
      <c r="D63" s="70"/>
      <c r="E63" s="70"/>
      <c r="F63" s="70"/>
      <c r="G63" s="70"/>
      <c r="H63" s="81">
        <v>4</v>
      </c>
      <c r="I63" s="70" t="s">
        <v>70</v>
      </c>
      <c r="J63" s="70"/>
      <c r="K63" s="71"/>
    </row>
    <row r="64" spans="1:11" ht="12" customHeight="1" x14ac:dyDescent="0.25">
      <c r="A64" s="80">
        <v>2</v>
      </c>
      <c r="B64" s="70" t="s">
        <v>68</v>
      </c>
      <c r="C64" s="70"/>
      <c r="D64" s="70"/>
      <c r="E64" s="70"/>
      <c r="F64" s="70"/>
      <c r="G64" s="70"/>
      <c r="H64" s="81">
        <v>8</v>
      </c>
      <c r="I64" s="70" t="s">
        <v>71</v>
      </c>
      <c r="J64" s="70"/>
      <c r="K64" s="71"/>
    </row>
    <row r="65" spans="1:11" ht="12" customHeight="1" x14ac:dyDescent="0.2">
      <c r="A65" s="73"/>
      <c r="B65" s="5"/>
      <c r="C65" s="5"/>
      <c r="D65" s="5"/>
      <c r="E65" s="5"/>
      <c r="F65" s="5"/>
      <c r="G65" s="5"/>
      <c r="H65" s="5"/>
      <c r="I65" s="5"/>
      <c r="J65" s="5"/>
      <c r="K65" s="24"/>
    </row>
    <row r="66" spans="1:11" ht="15.75" x14ac:dyDescent="0.25">
      <c r="A66" s="78" t="s">
        <v>54</v>
      </c>
      <c r="B66" s="5"/>
      <c r="C66" s="5"/>
      <c r="D66" s="79"/>
      <c r="E66" s="5"/>
      <c r="F66" s="86" t="s">
        <v>62</v>
      </c>
      <c r="G66" s="5"/>
      <c r="H66" s="5"/>
      <c r="I66" s="5"/>
      <c r="J66" s="5"/>
      <c r="K66" s="24"/>
    </row>
    <row r="67" spans="1:11" ht="12" customHeight="1" x14ac:dyDescent="0.25">
      <c r="A67" s="80">
        <v>1</v>
      </c>
      <c r="B67" s="70" t="s">
        <v>22</v>
      </c>
      <c r="C67" s="70"/>
      <c r="D67" s="70"/>
      <c r="E67" s="70"/>
      <c r="F67" s="70"/>
      <c r="G67" s="70"/>
      <c r="H67" s="81">
        <v>4</v>
      </c>
      <c r="I67" s="70" t="s">
        <v>56</v>
      </c>
      <c r="J67" s="70"/>
      <c r="K67" s="71"/>
    </row>
    <row r="68" spans="1:11" ht="12" customHeight="1" x14ac:dyDescent="0.25">
      <c r="A68" s="82">
        <v>2</v>
      </c>
      <c r="B68" s="83" t="s">
        <v>58</v>
      </c>
      <c r="C68" s="83"/>
      <c r="D68" s="83"/>
      <c r="E68" s="83"/>
      <c r="F68" s="83"/>
      <c r="G68" s="83"/>
      <c r="H68" s="84">
        <v>8</v>
      </c>
      <c r="I68" s="83" t="s">
        <v>57</v>
      </c>
      <c r="J68" s="83"/>
      <c r="K68" s="85"/>
    </row>
  </sheetData>
  <mergeCells count="21">
    <mergeCell ref="B59:K60"/>
    <mergeCell ref="D42:E42"/>
    <mergeCell ref="D43:E43"/>
    <mergeCell ref="D41:E41"/>
    <mergeCell ref="I3:J3"/>
    <mergeCell ref="D38:E38"/>
    <mergeCell ref="D39:E39"/>
    <mergeCell ref="D40:E40"/>
    <mergeCell ref="D36:E36"/>
    <mergeCell ref="D34:E34"/>
    <mergeCell ref="D37:E37"/>
    <mergeCell ref="C1:D1"/>
    <mergeCell ref="A1:B1"/>
    <mergeCell ref="D35:E35"/>
    <mergeCell ref="A15:B15"/>
    <mergeCell ref="A16:B16"/>
    <mergeCell ref="A6:K12"/>
    <mergeCell ref="A20:B20"/>
    <mergeCell ref="A21:B21"/>
    <mergeCell ref="D33:E33"/>
    <mergeCell ref="B25:C30"/>
  </mergeCells>
  <phoneticPr fontId="0" type="noConversion"/>
  <pageMargins left="1.5" right="0.5" top="1" bottom="0.75" header="0.5" footer="0.5"/>
  <pageSetup scale="70" orientation="portrait" r:id="rId1"/>
  <headerFooter alignWithMargins="0">
    <oddHeader>&amp;L&amp;"Arial,Bold Italic"&amp;12Tekran Inc.&amp;R(c) 1998-2001</oddHeader>
    <oddFooter>&amp;L&amp;"Arial,Bold"Tab: &amp;A&amp;R&amp;"Arial,Bold"File: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zoomScaleNormal="100" workbookViewId="0">
      <selection activeCell="C15" sqref="C15"/>
    </sheetView>
  </sheetViews>
  <sheetFormatPr defaultRowHeight="12.75" x14ac:dyDescent="0.2"/>
  <cols>
    <col min="1" max="1" width="4.7109375" customWidth="1"/>
    <col min="2" max="2" width="19.85546875" customWidth="1"/>
    <col min="4" max="4" width="6.85546875" customWidth="1"/>
    <col min="5" max="5" width="5.7109375" customWidth="1"/>
    <col min="6" max="6" width="15.5703125" customWidth="1"/>
    <col min="7" max="7" width="8.28515625" customWidth="1"/>
    <col min="8" max="8" width="5.42578125" customWidth="1"/>
    <col min="9" max="9" width="6.140625" customWidth="1"/>
    <col min="10" max="10" width="11" customWidth="1"/>
    <col min="11" max="11" width="26.85546875" customWidth="1"/>
  </cols>
  <sheetData>
    <row r="1" spans="1:11" ht="20.25" x14ac:dyDescent="0.3">
      <c r="A1" s="116" t="s">
        <v>87</v>
      </c>
      <c r="B1" s="117"/>
      <c r="C1" s="114" t="s">
        <v>86</v>
      </c>
      <c r="D1" s="115"/>
      <c r="E1" s="95"/>
      <c r="F1" s="95"/>
      <c r="G1" s="95"/>
      <c r="H1" s="95"/>
      <c r="I1" s="95"/>
      <c r="J1" s="95"/>
      <c r="K1" s="106" t="s">
        <v>99</v>
      </c>
    </row>
    <row r="2" spans="1:11" s="1" customFormat="1" ht="15.75" x14ac:dyDescent="0.25">
      <c r="A2" s="64"/>
      <c r="B2" s="64"/>
      <c r="C2" s="64"/>
      <c r="D2" s="64"/>
      <c r="E2" s="64"/>
      <c r="F2" s="64"/>
      <c r="G2" s="64"/>
      <c r="H2" s="64"/>
      <c r="I2" s="64"/>
      <c r="J2" s="64"/>
      <c r="K2" s="64"/>
    </row>
    <row r="3" spans="1:11" s="1" customFormat="1" ht="15" x14ac:dyDescent="0.2">
      <c r="A3" s="107" t="s">
        <v>100</v>
      </c>
      <c r="B3" s="7"/>
      <c r="C3" s="97">
        <v>2.06</v>
      </c>
      <c r="D3" s="7"/>
      <c r="E3" s="7"/>
      <c r="F3" s="7"/>
      <c r="G3" s="7"/>
      <c r="H3" s="47"/>
      <c r="I3" s="147" t="s">
        <v>49</v>
      </c>
      <c r="J3" s="147"/>
      <c r="K3" s="93" t="s">
        <v>122</v>
      </c>
    </row>
    <row r="4" spans="1:11" s="1" customFormat="1" ht="15" x14ac:dyDescent="0.2">
      <c r="A4" s="66"/>
      <c r="B4" s="7"/>
      <c r="C4" s="67"/>
      <c r="D4" s="7"/>
      <c r="E4" s="7"/>
      <c r="F4" s="7"/>
      <c r="G4" s="7"/>
      <c r="H4" s="47"/>
      <c r="I4" s="53"/>
      <c r="J4" s="53"/>
      <c r="K4" s="63"/>
    </row>
    <row r="5" spans="1:11" s="1" customFormat="1" ht="15.75" x14ac:dyDescent="0.25">
      <c r="A5" s="8" t="s">
        <v>18</v>
      </c>
      <c r="B5" s="7"/>
      <c r="C5" s="7"/>
      <c r="D5" s="7"/>
      <c r="E5" s="96" t="s">
        <v>76</v>
      </c>
      <c r="F5" s="7"/>
      <c r="G5" s="7"/>
      <c r="H5" s="7"/>
      <c r="I5" s="7"/>
      <c r="J5" s="7"/>
    </row>
    <row r="6" spans="1:11" s="41" customFormat="1" ht="12" customHeight="1" x14ac:dyDescent="0.2">
      <c r="A6" s="124" t="s">
        <v>120</v>
      </c>
      <c r="B6" s="125"/>
      <c r="C6" s="125"/>
      <c r="D6" s="125"/>
      <c r="E6" s="125"/>
      <c r="F6" s="125"/>
      <c r="G6" s="125"/>
      <c r="H6" s="125"/>
      <c r="I6" s="125"/>
      <c r="J6" s="125"/>
      <c r="K6" s="126"/>
    </row>
    <row r="7" spans="1:11" s="41" customFormat="1" ht="12" customHeight="1" x14ac:dyDescent="0.2">
      <c r="A7" s="127"/>
      <c r="B7" s="128"/>
      <c r="C7" s="128"/>
      <c r="D7" s="128"/>
      <c r="E7" s="128"/>
      <c r="F7" s="128"/>
      <c r="G7" s="128"/>
      <c r="H7" s="128"/>
      <c r="I7" s="128"/>
      <c r="J7" s="128"/>
      <c r="K7" s="129"/>
    </row>
    <row r="8" spans="1:11" s="41" customFormat="1" ht="12" customHeight="1" x14ac:dyDescent="0.2">
      <c r="A8" s="127"/>
      <c r="B8" s="128"/>
      <c r="C8" s="128"/>
      <c r="D8" s="128"/>
      <c r="E8" s="128"/>
      <c r="F8" s="128"/>
      <c r="G8" s="128"/>
      <c r="H8" s="128"/>
      <c r="I8" s="128"/>
      <c r="J8" s="128"/>
      <c r="K8" s="129"/>
    </row>
    <row r="9" spans="1:11" s="41" customFormat="1" ht="12" customHeight="1" x14ac:dyDescent="0.2">
      <c r="A9" s="127"/>
      <c r="B9" s="128"/>
      <c r="C9" s="128"/>
      <c r="D9" s="128"/>
      <c r="E9" s="128"/>
      <c r="F9" s="128"/>
      <c r="G9" s="128"/>
      <c r="H9" s="128"/>
      <c r="I9" s="128"/>
      <c r="J9" s="128"/>
      <c r="K9" s="129"/>
    </row>
    <row r="10" spans="1:11" s="41" customFormat="1" ht="12.75" customHeight="1" x14ac:dyDescent="0.2">
      <c r="A10" s="127"/>
      <c r="B10" s="128"/>
      <c r="C10" s="128"/>
      <c r="D10" s="128"/>
      <c r="E10" s="128"/>
      <c r="F10" s="128"/>
      <c r="G10" s="128"/>
      <c r="H10" s="128"/>
      <c r="I10" s="128"/>
      <c r="J10" s="128"/>
      <c r="K10" s="129"/>
    </row>
    <row r="11" spans="1:11" s="41" customFormat="1" ht="12" customHeight="1" x14ac:dyDescent="0.2">
      <c r="A11" s="127"/>
      <c r="B11" s="128"/>
      <c r="C11" s="128"/>
      <c r="D11" s="128"/>
      <c r="E11" s="128"/>
      <c r="F11" s="128"/>
      <c r="G11" s="128"/>
      <c r="H11" s="128"/>
      <c r="I11" s="128"/>
      <c r="J11" s="128"/>
      <c r="K11" s="129"/>
    </row>
    <row r="12" spans="1:11" s="65" customFormat="1" ht="12" customHeight="1" x14ac:dyDescent="0.2">
      <c r="A12" s="130"/>
      <c r="B12" s="131"/>
      <c r="C12" s="131"/>
      <c r="D12" s="131"/>
      <c r="E12" s="131"/>
      <c r="F12" s="131"/>
      <c r="G12" s="131"/>
      <c r="H12" s="131"/>
      <c r="I12" s="131"/>
      <c r="J12" s="131"/>
      <c r="K12" s="132"/>
    </row>
    <row r="13" spans="1:11" ht="15.75" x14ac:dyDescent="0.25">
      <c r="A13" s="18"/>
      <c r="B13" s="18"/>
      <c r="C13" s="18"/>
      <c r="D13" s="18"/>
      <c r="E13" s="19" t="s">
        <v>55</v>
      </c>
      <c r="F13" s="18"/>
      <c r="G13" s="18"/>
      <c r="H13" s="18"/>
      <c r="I13" s="18"/>
      <c r="J13" s="18"/>
      <c r="K13" s="18"/>
    </row>
    <row r="14" spans="1:11" ht="15.75" x14ac:dyDescent="0.25">
      <c r="A14" s="2" t="s">
        <v>107</v>
      </c>
      <c r="D14" s="5"/>
      <c r="E14" s="2" t="s">
        <v>35</v>
      </c>
      <c r="I14" s="19" t="s">
        <v>21</v>
      </c>
      <c r="K14" s="6"/>
    </row>
    <row r="15" spans="1:11" ht="15.75" x14ac:dyDescent="0.25">
      <c r="A15" s="120" t="s">
        <v>36</v>
      </c>
      <c r="B15" s="121"/>
      <c r="C15" s="98">
        <v>150</v>
      </c>
      <c r="D15" s="30"/>
      <c r="E15" s="87" t="s">
        <v>63</v>
      </c>
      <c r="F15" s="90" t="s">
        <v>59</v>
      </c>
      <c r="G15" s="50">
        <v>38</v>
      </c>
      <c r="I15" s="33"/>
      <c r="J15" s="61">
        <f>C15*C16/60</f>
        <v>2.5</v>
      </c>
      <c r="K15" s="34" t="s">
        <v>108</v>
      </c>
    </row>
    <row r="16" spans="1:11" ht="15.75" x14ac:dyDescent="0.25">
      <c r="A16" s="122" t="s">
        <v>39</v>
      </c>
      <c r="B16" s="123"/>
      <c r="C16" s="99">
        <v>1</v>
      </c>
      <c r="D16" s="30"/>
      <c r="E16" s="88" t="s">
        <v>64</v>
      </c>
      <c r="F16" s="76" t="s">
        <v>30</v>
      </c>
      <c r="G16" s="51">
        <v>40</v>
      </c>
      <c r="I16" s="17"/>
      <c r="J16" s="28">
        <f>C16+C20</f>
        <v>10</v>
      </c>
      <c r="K16" s="35" t="s">
        <v>40</v>
      </c>
    </row>
    <row r="17" spans="1:11" ht="15.75" x14ac:dyDescent="0.25">
      <c r="B17" s="1"/>
      <c r="C17" s="110"/>
      <c r="D17" s="2"/>
      <c r="E17" s="88" t="s">
        <v>63</v>
      </c>
      <c r="F17" s="76" t="s">
        <v>31</v>
      </c>
      <c r="G17" s="51">
        <v>50</v>
      </c>
      <c r="I17" s="36"/>
      <c r="J17" s="29">
        <f>J16*J20</f>
        <v>250</v>
      </c>
      <c r="K17" s="24" t="s">
        <v>42</v>
      </c>
    </row>
    <row r="18" spans="1:11" ht="15.75" x14ac:dyDescent="0.25">
      <c r="C18" s="111"/>
      <c r="E18" s="88" t="s">
        <v>63</v>
      </c>
      <c r="F18" s="91" t="s">
        <v>65</v>
      </c>
      <c r="G18" s="51">
        <v>50</v>
      </c>
      <c r="I18" s="36"/>
      <c r="J18" s="48">
        <f>J15/MAX(1,J17)</f>
        <v>0.01</v>
      </c>
      <c r="K18" s="24" t="s">
        <v>109</v>
      </c>
    </row>
    <row r="19" spans="1:11" ht="15.75" x14ac:dyDescent="0.25">
      <c r="A19" s="2" t="s">
        <v>2</v>
      </c>
      <c r="B19" s="1"/>
      <c r="C19" s="110"/>
      <c r="D19" s="2"/>
      <c r="E19" s="88" t="s">
        <v>64</v>
      </c>
      <c r="F19" s="76" t="s">
        <v>32</v>
      </c>
      <c r="G19" s="51">
        <v>500</v>
      </c>
      <c r="I19" s="36"/>
      <c r="J19" s="49">
        <f>J18*1000</f>
        <v>10</v>
      </c>
      <c r="K19" s="24" t="s">
        <v>110</v>
      </c>
    </row>
    <row r="20" spans="1:11" ht="15.75" x14ac:dyDescent="0.25">
      <c r="A20" s="120" t="s">
        <v>37</v>
      </c>
      <c r="B20" s="121"/>
      <c r="C20" s="100">
        <v>9</v>
      </c>
      <c r="D20" s="32"/>
      <c r="E20" s="88" t="s">
        <v>63</v>
      </c>
      <c r="F20" s="76" t="s">
        <v>78</v>
      </c>
      <c r="G20" s="51">
        <v>60</v>
      </c>
      <c r="I20" s="36"/>
      <c r="J20" s="29">
        <f>C36*C15/60</f>
        <v>25</v>
      </c>
      <c r="K20" s="24" t="s">
        <v>41</v>
      </c>
    </row>
    <row r="21" spans="1:11" ht="15.75" x14ac:dyDescent="0.25">
      <c r="A21" s="133" t="s">
        <v>38</v>
      </c>
      <c r="B21" s="134"/>
      <c r="C21" s="99">
        <v>5</v>
      </c>
      <c r="D21" s="32"/>
      <c r="E21" s="89" t="s">
        <v>64</v>
      </c>
      <c r="F21" s="92" t="s">
        <v>77</v>
      </c>
      <c r="G21" s="52">
        <v>50</v>
      </c>
      <c r="I21" s="37"/>
      <c r="J21" s="38">
        <f>(J43-J36)/60</f>
        <v>35</v>
      </c>
      <c r="K21" s="24" t="s">
        <v>43</v>
      </c>
    </row>
    <row r="22" spans="1:11" ht="15.75" x14ac:dyDescent="0.25">
      <c r="C22" s="3"/>
      <c r="D22" s="31"/>
      <c r="E22" s="6"/>
      <c r="F22" s="5"/>
      <c r="G22" s="5"/>
      <c r="H22" s="27"/>
      <c r="I22" s="36"/>
      <c r="J22" s="29">
        <f>J20+J21</f>
        <v>60</v>
      </c>
      <c r="K22" s="24" t="s">
        <v>44</v>
      </c>
    </row>
    <row r="23" spans="1:11" ht="15.75" x14ac:dyDescent="0.25">
      <c r="C23" s="3"/>
      <c r="D23" s="3"/>
      <c r="E23" s="19" t="s">
        <v>89</v>
      </c>
      <c r="F23" s="18"/>
      <c r="G23" s="18"/>
      <c r="H23" s="5"/>
      <c r="I23" s="39"/>
      <c r="J23" s="40">
        <f>C35*J22/60</f>
        <v>24</v>
      </c>
      <c r="K23" s="25" t="s">
        <v>45</v>
      </c>
    </row>
    <row r="24" spans="1:11" ht="15.75" x14ac:dyDescent="0.25">
      <c r="B24" s="112" t="s">
        <v>103</v>
      </c>
      <c r="C24" s="3"/>
      <c r="D24" s="3"/>
      <c r="E24" s="2" t="s">
        <v>35</v>
      </c>
      <c r="H24" s="5"/>
      <c r="I24" s="102"/>
      <c r="J24" s="28"/>
      <c r="K24" s="5"/>
    </row>
    <row r="25" spans="1:11" ht="15.75" x14ac:dyDescent="0.25">
      <c r="B25" s="137" t="s">
        <v>104</v>
      </c>
      <c r="C25" s="138"/>
      <c r="D25" s="3"/>
      <c r="E25" s="87" t="s">
        <v>63</v>
      </c>
      <c r="F25" s="101" t="s">
        <v>92</v>
      </c>
      <c r="G25" s="50" t="s">
        <v>19</v>
      </c>
      <c r="H25" s="5"/>
      <c r="I25" s="102"/>
      <c r="J25" s="28"/>
      <c r="K25" s="5"/>
    </row>
    <row r="26" spans="1:11" ht="15.75" x14ac:dyDescent="0.25">
      <c r="B26" s="139"/>
      <c r="C26" s="140"/>
      <c r="D26" s="3"/>
      <c r="E26" s="88" t="s">
        <v>64</v>
      </c>
      <c r="F26" s="91" t="s">
        <v>93</v>
      </c>
      <c r="G26" s="51" t="s">
        <v>19</v>
      </c>
      <c r="H26" s="5"/>
      <c r="I26" s="102"/>
      <c r="J26" s="28"/>
      <c r="K26" s="5"/>
    </row>
    <row r="27" spans="1:11" ht="15.75" x14ac:dyDescent="0.25">
      <c r="B27" s="139"/>
      <c r="C27" s="140"/>
      <c r="D27" s="3"/>
      <c r="E27" s="88" t="s">
        <v>63</v>
      </c>
      <c r="F27" s="91" t="s">
        <v>94</v>
      </c>
      <c r="G27" s="51" t="s">
        <v>19</v>
      </c>
      <c r="H27" s="5"/>
      <c r="I27" s="102"/>
      <c r="J27" s="28"/>
      <c r="K27" s="5"/>
    </row>
    <row r="28" spans="1:11" ht="15.75" x14ac:dyDescent="0.25">
      <c r="B28" s="139"/>
      <c r="C28" s="140"/>
      <c r="D28" s="3"/>
      <c r="E28" s="88" t="s">
        <v>64</v>
      </c>
      <c r="F28" s="91" t="s">
        <v>95</v>
      </c>
      <c r="G28" s="51" t="s">
        <v>19</v>
      </c>
      <c r="H28" s="5"/>
      <c r="I28" s="102"/>
      <c r="J28" s="28"/>
      <c r="K28" s="5"/>
    </row>
    <row r="29" spans="1:11" ht="15.75" x14ac:dyDescent="0.25">
      <c r="B29" s="139"/>
      <c r="C29" s="140"/>
      <c r="D29" s="3"/>
      <c r="E29" s="88" t="s">
        <v>63</v>
      </c>
      <c r="F29" s="76" t="s">
        <v>59</v>
      </c>
      <c r="G29" s="51" t="s">
        <v>19</v>
      </c>
      <c r="H29" s="5"/>
      <c r="I29" s="102"/>
      <c r="J29" s="28"/>
      <c r="K29" s="5"/>
    </row>
    <row r="30" spans="1:11" ht="15.75" x14ac:dyDescent="0.25">
      <c r="B30" s="141"/>
      <c r="C30" s="142"/>
      <c r="D30" s="3"/>
      <c r="E30" s="89" t="s">
        <v>64</v>
      </c>
      <c r="F30" s="92" t="s">
        <v>30</v>
      </c>
      <c r="G30" s="52" t="s">
        <v>19</v>
      </c>
      <c r="H30" s="5"/>
      <c r="I30" s="102"/>
      <c r="J30" s="28"/>
      <c r="K30" s="5"/>
    </row>
    <row r="31" spans="1:11" x14ac:dyDescent="0.2">
      <c r="E31" s="6"/>
      <c r="H31" s="6"/>
      <c r="I31" s="5"/>
      <c r="J31" s="5"/>
    </row>
    <row r="32" spans="1:11" ht="15.75" x14ac:dyDescent="0.25">
      <c r="A32" s="2" t="s">
        <v>1</v>
      </c>
      <c r="E32" s="6"/>
      <c r="H32" s="105">
        <v>1130</v>
      </c>
      <c r="I32" s="105">
        <v>1135</v>
      </c>
    </row>
    <row r="33" spans="1:11" x14ac:dyDescent="0.2">
      <c r="A33" s="9" t="s">
        <v>5</v>
      </c>
      <c r="B33" s="10" t="s">
        <v>5</v>
      </c>
      <c r="C33" s="15" t="s">
        <v>5</v>
      </c>
      <c r="D33" s="135" t="s">
        <v>6</v>
      </c>
      <c r="E33" s="136"/>
      <c r="F33" s="15" t="s">
        <v>8</v>
      </c>
      <c r="G33" s="9" t="s">
        <v>9</v>
      </c>
      <c r="H33" s="15" t="s">
        <v>16</v>
      </c>
      <c r="I33" s="9" t="s">
        <v>12</v>
      </c>
      <c r="J33" s="9" t="s">
        <v>33</v>
      </c>
      <c r="K33" s="10" t="s">
        <v>15</v>
      </c>
    </row>
    <row r="34" spans="1:11" x14ac:dyDescent="0.2">
      <c r="A34" s="11" t="s">
        <v>17</v>
      </c>
      <c r="B34" s="12" t="s">
        <v>20</v>
      </c>
      <c r="C34" s="16" t="s">
        <v>6</v>
      </c>
      <c r="D34" s="150" t="s">
        <v>7</v>
      </c>
      <c r="E34" s="151"/>
      <c r="F34" s="16" t="s">
        <v>14</v>
      </c>
      <c r="G34" s="14" t="s">
        <v>10</v>
      </c>
      <c r="H34" s="16" t="s">
        <v>11</v>
      </c>
      <c r="I34" s="11" t="s">
        <v>11</v>
      </c>
      <c r="J34" s="11" t="s">
        <v>34</v>
      </c>
      <c r="K34" s="13"/>
    </row>
    <row r="35" spans="1:11" ht="15.75" thickBot="1" x14ac:dyDescent="0.3">
      <c r="A35" s="57"/>
      <c r="B35" s="57" t="s">
        <v>3</v>
      </c>
      <c r="C35" s="58">
        <v>24</v>
      </c>
      <c r="D35" s="118" t="s">
        <v>117</v>
      </c>
      <c r="E35" s="119"/>
      <c r="F35" s="59" t="s">
        <v>19</v>
      </c>
      <c r="G35" s="59" t="s">
        <v>19</v>
      </c>
      <c r="H35" s="59" t="s">
        <v>19</v>
      </c>
      <c r="I35" s="59" t="s">
        <v>19</v>
      </c>
      <c r="J35" s="59"/>
      <c r="K35" s="60"/>
    </row>
    <row r="36" spans="1:11" ht="15" x14ac:dyDescent="0.25">
      <c r="A36" s="54">
        <v>0</v>
      </c>
      <c r="B36" s="20" t="s">
        <v>4</v>
      </c>
      <c r="C36" s="43">
        <v>10</v>
      </c>
      <c r="D36" s="148" t="s">
        <v>111</v>
      </c>
      <c r="E36" s="149"/>
      <c r="F36" s="55">
        <v>0</v>
      </c>
      <c r="G36" s="55">
        <v>0</v>
      </c>
      <c r="H36" s="55">
        <v>0</v>
      </c>
      <c r="I36" s="55">
        <v>0</v>
      </c>
      <c r="J36" s="56">
        <f>C36*C15</f>
        <v>1500</v>
      </c>
      <c r="K36" s="45" t="s">
        <v>75</v>
      </c>
    </row>
    <row r="37" spans="1:11" ht="15" x14ac:dyDescent="0.25">
      <c r="A37" s="21">
        <v>1</v>
      </c>
      <c r="B37" s="22" t="s">
        <v>51</v>
      </c>
      <c r="C37" s="44">
        <v>140</v>
      </c>
      <c r="D37" s="145" t="s">
        <v>0</v>
      </c>
      <c r="E37" s="146"/>
      <c r="F37" s="42">
        <v>1</v>
      </c>
      <c r="G37" s="42">
        <v>1</v>
      </c>
      <c r="H37" s="42">
        <v>9</v>
      </c>
      <c r="I37" s="42">
        <v>0</v>
      </c>
      <c r="J37" s="26">
        <f t="shared" ref="J37:J43" si="0">IF(OR(G37=1,OR(G37="Y",G37="y")),CEILING(C37+J36,Cycle),C37+J36)</f>
        <v>1650</v>
      </c>
      <c r="K37" s="46" t="s">
        <v>74</v>
      </c>
    </row>
    <row r="38" spans="1:11" ht="15" x14ac:dyDescent="0.25">
      <c r="A38" s="21">
        <v>2</v>
      </c>
      <c r="B38" s="22" t="s">
        <v>60</v>
      </c>
      <c r="C38" s="44">
        <v>290</v>
      </c>
      <c r="D38" s="145" t="s">
        <v>0</v>
      </c>
      <c r="E38" s="146"/>
      <c r="F38" s="42">
        <v>2</v>
      </c>
      <c r="G38" s="42">
        <v>1</v>
      </c>
      <c r="H38" s="42">
        <v>9</v>
      </c>
      <c r="I38" s="42">
        <v>4</v>
      </c>
      <c r="J38" s="26">
        <f t="shared" si="0"/>
        <v>1950</v>
      </c>
      <c r="K38" s="46" t="s">
        <v>80</v>
      </c>
    </row>
    <row r="39" spans="1:11" ht="15" x14ac:dyDescent="0.25">
      <c r="A39" s="21">
        <v>3</v>
      </c>
      <c r="B39" s="22" t="s">
        <v>61</v>
      </c>
      <c r="C39" s="44">
        <v>440</v>
      </c>
      <c r="D39" s="145" t="s">
        <v>0</v>
      </c>
      <c r="E39" s="146"/>
      <c r="F39" s="42">
        <v>2</v>
      </c>
      <c r="G39" s="42">
        <v>1</v>
      </c>
      <c r="H39" s="42">
        <v>9</v>
      </c>
      <c r="I39" s="42">
        <v>12</v>
      </c>
      <c r="J39" s="26">
        <f t="shared" si="0"/>
        <v>2400</v>
      </c>
      <c r="K39" s="46" t="s">
        <v>81</v>
      </c>
    </row>
    <row r="40" spans="1:11" ht="15" x14ac:dyDescent="0.25">
      <c r="A40" s="21">
        <v>4</v>
      </c>
      <c r="B40" s="22" t="s">
        <v>118</v>
      </c>
      <c r="C40" s="44">
        <v>500</v>
      </c>
      <c r="D40" s="145" t="s">
        <v>0</v>
      </c>
      <c r="E40" s="146"/>
      <c r="F40" s="42">
        <v>3</v>
      </c>
      <c r="G40" s="42">
        <v>0</v>
      </c>
      <c r="H40" s="42">
        <v>13</v>
      </c>
      <c r="I40" s="42">
        <v>13</v>
      </c>
      <c r="J40" s="26">
        <f t="shared" si="0"/>
        <v>2900</v>
      </c>
      <c r="K40" s="46" t="s">
        <v>82</v>
      </c>
    </row>
    <row r="41" spans="1:11" ht="15" x14ac:dyDescent="0.25">
      <c r="A41" s="21">
        <v>5</v>
      </c>
      <c r="B41" s="22" t="s">
        <v>119</v>
      </c>
      <c r="C41" s="44">
        <v>240</v>
      </c>
      <c r="D41" s="145" t="s">
        <v>0</v>
      </c>
      <c r="E41" s="146"/>
      <c r="F41" s="42">
        <v>3</v>
      </c>
      <c r="G41" s="42">
        <v>1</v>
      </c>
      <c r="H41" s="42">
        <v>13</v>
      </c>
      <c r="I41" s="42">
        <v>1</v>
      </c>
      <c r="J41" s="26">
        <f t="shared" si="0"/>
        <v>3150</v>
      </c>
      <c r="K41" s="46" t="s">
        <v>83</v>
      </c>
    </row>
    <row r="42" spans="1:11" ht="15" x14ac:dyDescent="0.25">
      <c r="A42" s="21">
        <v>6</v>
      </c>
      <c r="B42" s="22" t="s">
        <v>52</v>
      </c>
      <c r="C42" s="44">
        <v>440</v>
      </c>
      <c r="D42" s="145" t="s">
        <v>0</v>
      </c>
      <c r="E42" s="146"/>
      <c r="F42" s="42">
        <v>1</v>
      </c>
      <c r="G42" s="42">
        <v>0</v>
      </c>
      <c r="H42" s="42">
        <v>3</v>
      </c>
      <c r="I42" s="42">
        <v>2</v>
      </c>
      <c r="J42" s="26">
        <f t="shared" si="0"/>
        <v>3590</v>
      </c>
      <c r="K42" s="46" t="s">
        <v>84</v>
      </c>
    </row>
    <row r="43" spans="1:11" ht="15" x14ac:dyDescent="0.25">
      <c r="A43" s="21">
        <v>7</v>
      </c>
      <c r="B43" s="22" t="s">
        <v>13</v>
      </c>
      <c r="C43" s="44">
        <v>1</v>
      </c>
      <c r="D43" s="145" t="s">
        <v>0</v>
      </c>
      <c r="E43" s="146"/>
      <c r="F43" s="42">
        <v>1</v>
      </c>
      <c r="G43" s="42">
        <v>1</v>
      </c>
      <c r="H43" s="42">
        <v>1</v>
      </c>
      <c r="I43" s="42">
        <v>0</v>
      </c>
      <c r="J43" s="26">
        <f t="shared" si="0"/>
        <v>3600</v>
      </c>
      <c r="K43" s="46" t="s">
        <v>66</v>
      </c>
    </row>
    <row r="45" spans="1:11" ht="15" x14ac:dyDescent="0.2">
      <c r="A45" s="68" t="s">
        <v>23</v>
      </c>
      <c r="B45" s="23"/>
      <c r="C45" s="23"/>
      <c r="D45" s="23"/>
      <c r="E45" s="23"/>
      <c r="F45" s="23"/>
      <c r="G45" s="23"/>
      <c r="H45" s="23"/>
      <c r="I45" s="23"/>
      <c r="J45" s="23"/>
      <c r="K45" s="62"/>
    </row>
    <row r="46" spans="1:11" s="4" customFormat="1" ht="12" customHeight="1" x14ac:dyDescent="0.2">
      <c r="A46" s="69" t="s">
        <v>25</v>
      </c>
      <c r="B46" s="70" t="s">
        <v>112</v>
      </c>
      <c r="C46" s="70"/>
      <c r="D46" s="70"/>
      <c r="E46" s="70"/>
      <c r="F46" s="70"/>
      <c r="G46" s="70"/>
      <c r="H46" s="70"/>
      <c r="I46" s="70"/>
      <c r="J46" s="70"/>
      <c r="K46" s="71"/>
    </row>
    <row r="47" spans="1:11" s="4" customFormat="1" ht="12" customHeight="1" x14ac:dyDescent="0.2">
      <c r="A47" s="72"/>
      <c r="B47" s="70" t="s">
        <v>113</v>
      </c>
      <c r="C47" s="70"/>
      <c r="D47" s="70"/>
      <c r="E47" s="70"/>
      <c r="F47" s="70"/>
      <c r="G47" s="70"/>
      <c r="H47" s="70"/>
      <c r="I47" s="70"/>
      <c r="J47" s="70"/>
      <c r="K47" s="71"/>
    </row>
    <row r="48" spans="1:11" s="4" customFormat="1" ht="12" customHeight="1" x14ac:dyDescent="0.25">
      <c r="A48" s="72"/>
      <c r="B48" s="70" t="s">
        <v>46</v>
      </c>
      <c r="C48" s="70"/>
      <c r="D48" s="70"/>
      <c r="E48" s="70"/>
      <c r="F48" s="70"/>
      <c r="G48" s="70"/>
      <c r="H48" s="70"/>
      <c r="I48" s="70"/>
      <c r="J48" s="70"/>
      <c r="K48" s="71"/>
    </row>
    <row r="49" spans="1:11" s="4" customFormat="1" ht="12" customHeight="1" x14ac:dyDescent="0.25">
      <c r="A49" s="69" t="s">
        <v>27</v>
      </c>
      <c r="B49" s="70" t="s">
        <v>47</v>
      </c>
      <c r="C49" s="70"/>
      <c r="D49" s="70"/>
      <c r="E49" s="70"/>
      <c r="F49" s="70"/>
      <c r="G49" s="70"/>
      <c r="H49" s="70"/>
      <c r="I49" s="70"/>
      <c r="J49" s="70"/>
      <c r="K49" s="71"/>
    </row>
    <row r="50" spans="1:11" s="4" customFormat="1" ht="12" customHeight="1" x14ac:dyDescent="0.2">
      <c r="A50" s="72"/>
      <c r="B50" s="70"/>
      <c r="C50" s="70"/>
      <c r="D50" s="70"/>
      <c r="E50" s="70"/>
      <c r="F50" s="70"/>
      <c r="G50" s="70"/>
      <c r="H50" s="70"/>
      <c r="I50" s="70"/>
      <c r="J50" s="70"/>
      <c r="K50" s="71"/>
    </row>
    <row r="51" spans="1:11" ht="12" customHeight="1" x14ac:dyDescent="0.2">
      <c r="A51" s="73" t="s">
        <v>24</v>
      </c>
      <c r="B51" s="5"/>
      <c r="C51" s="5"/>
      <c r="D51" s="5"/>
      <c r="E51" s="5"/>
      <c r="F51" s="5"/>
      <c r="G51" s="5"/>
      <c r="H51" s="5"/>
      <c r="I51" s="5"/>
      <c r="J51" s="5"/>
      <c r="K51" s="24"/>
    </row>
    <row r="52" spans="1:11" ht="12" customHeight="1" x14ac:dyDescent="0.2">
      <c r="A52" s="69" t="s">
        <v>25</v>
      </c>
      <c r="B52" s="70" t="s">
        <v>114</v>
      </c>
      <c r="C52" s="70"/>
      <c r="D52" s="70"/>
      <c r="E52" s="70"/>
      <c r="F52" s="70"/>
      <c r="G52" s="70"/>
      <c r="H52" s="70"/>
      <c r="I52" s="70"/>
      <c r="J52" s="70"/>
      <c r="K52" s="71"/>
    </row>
    <row r="53" spans="1:11" ht="12" customHeight="1" x14ac:dyDescent="0.2">
      <c r="A53" s="72"/>
      <c r="B53" s="74" t="s">
        <v>26</v>
      </c>
      <c r="C53" s="70"/>
      <c r="D53" s="70"/>
      <c r="E53" s="70"/>
      <c r="F53" s="70"/>
      <c r="G53" s="70"/>
      <c r="H53" s="70"/>
      <c r="I53" s="70"/>
      <c r="J53" s="70"/>
      <c r="K53" s="71"/>
    </row>
    <row r="54" spans="1:11" ht="12" customHeight="1" x14ac:dyDescent="0.2">
      <c r="A54" s="69" t="s">
        <v>27</v>
      </c>
      <c r="B54" s="70" t="s">
        <v>115</v>
      </c>
      <c r="C54" s="70"/>
      <c r="D54" s="70"/>
      <c r="E54" s="70"/>
      <c r="F54" s="70"/>
      <c r="G54" s="70"/>
      <c r="H54" s="70"/>
      <c r="I54" s="70"/>
      <c r="J54" s="70"/>
      <c r="K54" s="71"/>
    </row>
    <row r="55" spans="1:11" ht="12" customHeight="1" x14ac:dyDescent="0.2">
      <c r="A55" s="69"/>
      <c r="B55" s="70" t="s">
        <v>48</v>
      </c>
      <c r="C55" s="70"/>
      <c r="D55" s="70"/>
      <c r="E55" s="70"/>
      <c r="F55" s="70"/>
      <c r="G55" s="70"/>
      <c r="H55" s="70"/>
      <c r="I55" s="70"/>
      <c r="J55" s="70"/>
      <c r="K55" s="71"/>
    </row>
    <row r="56" spans="1:11" ht="12" customHeight="1" x14ac:dyDescent="0.25">
      <c r="A56" s="72"/>
      <c r="B56" s="70" t="s">
        <v>67</v>
      </c>
      <c r="C56" s="70"/>
      <c r="D56" s="70"/>
      <c r="E56" s="70"/>
      <c r="F56" s="70"/>
      <c r="G56" s="70"/>
      <c r="H56" s="70"/>
      <c r="I56" s="70"/>
      <c r="J56" s="70"/>
      <c r="K56" s="71"/>
    </row>
    <row r="57" spans="1:11" ht="12" customHeight="1" x14ac:dyDescent="0.2">
      <c r="A57" s="17"/>
      <c r="B57" s="5"/>
      <c r="C57" s="5"/>
      <c r="D57" s="5"/>
      <c r="E57" s="5"/>
      <c r="F57" s="5"/>
      <c r="G57" s="5"/>
      <c r="H57" s="5"/>
      <c r="I57" s="5"/>
      <c r="J57" s="5"/>
      <c r="K57" s="24"/>
    </row>
    <row r="58" spans="1:11" ht="12" customHeight="1" x14ac:dyDescent="0.2">
      <c r="A58" s="73" t="s">
        <v>28</v>
      </c>
      <c r="B58" s="5"/>
      <c r="C58" s="5"/>
      <c r="D58" s="5"/>
      <c r="E58" s="5"/>
      <c r="F58" s="5"/>
      <c r="G58" s="5"/>
      <c r="H58" s="5"/>
      <c r="I58" s="5"/>
      <c r="J58" s="5"/>
      <c r="K58" s="24"/>
    </row>
    <row r="59" spans="1:11" x14ac:dyDescent="0.2">
      <c r="A59" s="73"/>
      <c r="B59" s="143" t="s">
        <v>116</v>
      </c>
      <c r="C59" s="144"/>
      <c r="D59" s="144"/>
      <c r="E59" s="144"/>
      <c r="F59" s="144"/>
      <c r="G59" s="144"/>
      <c r="H59" s="144"/>
      <c r="I59" s="144"/>
      <c r="J59" s="144"/>
      <c r="K59" s="140"/>
    </row>
    <row r="60" spans="1:11" ht="16.5" customHeight="1" x14ac:dyDescent="0.2">
      <c r="A60" s="73"/>
      <c r="B60" s="144"/>
      <c r="C60" s="144"/>
      <c r="D60" s="144"/>
      <c r="E60" s="144"/>
      <c r="F60" s="144"/>
      <c r="G60" s="144"/>
      <c r="H60" s="144"/>
      <c r="I60" s="144"/>
      <c r="J60" s="144"/>
      <c r="K60" s="140"/>
    </row>
    <row r="61" spans="1:11" s="4" customFormat="1" ht="12" customHeight="1" x14ac:dyDescent="0.2">
      <c r="A61" s="75"/>
      <c r="B61" s="76"/>
      <c r="C61" s="76"/>
      <c r="D61" s="76"/>
      <c r="E61" s="76"/>
      <c r="F61" s="76"/>
      <c r="G61" s="76"/>
      <c r="H61" s="76"/>
      <c r="I61" s="76"/>
      <c r="J61" s="76"/>
      <c r="K61" s="77"/>
    </row>
    <row r="62" spans="1:11" ht="15.75" x14ac:dyDescent="0.25">
      <c r="A62" s="78" t="s">
        <v>53</v>
      </c>
      <c r="B62" s="5"/>
      <c r="C62" s="5"/>
      <c r="D62" s="79"/>
      <c r="E62" s="5"/>
      <c r="F62" s="86" t="s">
        <v>62</v>
      </c>
      <c r="G62" s="5"/>
      <c r="H62" s="5"/>
      <c r="I62" s="5"/>
      <c r="J62" s="5"/>
      <c r="K62" s="24"/>
    </row>
    <row r="63" spans="1:11" ht="12" customHeight="1" x14ac:dyDescent="0.25">
      <c r="A63" s="80">
        <v>1</v>
      </c>
      <c r="B63" s="70" t="s">
        <v>69</v>
      </c>
      <c r="C63" s="70"/>
      <c r="D63" s="70"/>
      <c r="E63" s="70"/>
      <c r="F63" s="70"/>
      <c r="G63" s="70"/>
      <c r="H63" s="81">
        <v>4</v>
      </c>
      <c r="I63" s="70" t="s">
        <v>70</v>
      </c>
      <c r="J63" s="70"/>
      <c r="K63" s="71"/>
    </row>
    <row r="64" spans="1:11" ht="12" customHeight="1" x14ac:dyDescent="0.25">
      <c r="A64" s="80">
        <v>2</v>
      </c>
      <c r="B64" s="70" t="s">
        <v>68</v>
      </c>
      <c r="C64" s="70"/>
      <c r="D64" s="70"/>
      <c r="E64" s="70"/>
      <c r="F64" s="70"/>
      <c r="G64" s="70"/>
      <c r="H64" s="81">
        <v>8</v>
      </c>
      <c r="I64" s="70" t="s">
        <v>71</v>
      </c>
      <c r="J64" s="70"/>
      <c r="K64" s="71"/>
    </row>
    <row r="65" spans="1:11" ht="12" customHeight="1" x14ac:dyDescent="0.2">
      <c r="A65" s="73"/>
      <c r="B65" s="5"/>
      <c r="C65" s="5"/>
      <c r="D65" s="5"/>
      <c r="E65" s="5"/>
      <c r="F65" s="5"/>
      <c r="G65" s="5"/>
      <c r="H65" s="5"/>
      <c r="I65" s="5"/>
      <c r="J65" s="5"/>
      <c r="K65" s="24"/>
    </row>
    <row r="66" spans="1:11" ht="15.75" x14ac:dyDescent="0.25">
      <c r="A66" s="78" t="s">
        <v>54</v>
      </c>
      <c r="B66" s="5"/>
      <c r="C66" s="5"/>
      <c r="D66" s="79"/>
      <c r="E66" s="5"/>
      <c r="F66" s="86" t="s">
        <v>62</v>
      </c>
      <c r="G66" s="5"/>
      <c r="H66" s="5"/>
      <c r="I66" s="5"/>
      <c r="J66" s="5"/>
      <c r="K66" s="24"/>
    </row>
    <row r="67" spans="1:11" ht="12" customHeight="1" x14ac:dyDescent="0.25">
      <c r="A67" s="80">
        <v>1</v>
      </c>
      <c r="B67" s="70" t="s">
        <v>22</v>
      </c>
      <c r="C67" s="70"/>
      <c r="D67" s="70"/>
      <c r="E67" s="70"/>
      <c r="F67" s="70"/>
      <c r="G67" s="70"/>
      <c r="H67" s="81">
        <v>4</v>
      </c>
      <c r="I67" s="70" t="s">
        <v>56</v>
      </c>
      <c r="J67" s="70"/>
      <c r="K67" s="71"/>
    </row>
    <row r="68" spans="1:11" ht="12" customHeight="1" x14ac:dyDescent="0.25">
      <c r="A68" s="82">
        <v>2</v>
      </c>
      <c r="B68" s="83" t="s">
        <v>58</v>
      </c>
      <c r="C68" s="83"/>
      <c r="D68" s="83"/>
      <c r="E68" s="83"/>
      <c r="F68" s="83"/>
      <c r="G68" s="83"/>
      <c r="H68" s="84">
        <v>8</v>
      </c>
      <c r="I68" s="83" t="s">
        <v>57</v>
      </c>
      <c r="J68" s="83"/>
      <c r="K68" s="85"/>
    </row>
  </sheetData>
  <mergeCells count="21">
    <mergeCell ref="A15:B15"/>
    <mergeCell ref="A16:B16"/>
    <mergeCell ref="A6:K12"/>
    <mergeCell ref="A1:B1"/>
    <mergeCell ref="C1:D1"/>
    <mergeCell ref="I3:J3"/>
    <mergeCell ref="A20:B20"/>
    <mergeCell ref="A21:B21"/>
    <mergeCell ref="D33:E33"/>
    <mergeCell ref="B25:C30"/>
    <mergeCell ref="B59:K60"/>
    <mergeCell ref="D42:E42"/>
    <mergeCell ref="D43:E43"/>
    <mergeCell ref="D38:E38"/>
    <mergeCell ref="D39:E39"/>
    <mergeCell ref="D36:E36"/>
    <mergeCell ref="D40:E40"/>
    <mergeCell ref="D41:E41"/>
    <mergeCell ref="D34:E34"/>
    <mergeCell ref="D35:E35"/>
    <mergeCell ref="D37:E37"/>
  </mergeCells>
  <phoneticPr fontId="0" type="noConversion"/>
  <pageMargins left="1.5" right="0.5" top="1" bottom="0.75" header="0.5" footer="0.5"/>
  <pageSetup scale="70" orientation="portrait" r:id="rId1"/>
  <headerFooter alignWithMargins="0">
    <oddHeader>&amp;L&amp;"Arial,Bold Italic"&amp;12Tekran Inc.&amp;R(c) 1998-2001</oddHeader>
    <oddFooter>&amp;L&amp;"Arial,Bold"Tab: &amp;A&amp;R&amp;"Arial,Bold"File: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zoomScaleNormal="100" workbookViewId="0">
      <selection activeCell="C15" sqref="C15"/>
    </sheetView>
  </sheetViews>
  <sheetFormatPr defaultRowHeight="12.75" x14ac:dyDescent="0.2"/>
  <cols>
    <col min="1" max="1" width="4.7109375" customWidth="1"/>
    <col min="2" max="2" width="19.85546875" customWidth="1"/>
    <col min="4" max="4" width="6.85546875" customWidth="1"/>
    <col min="5" max="5" width="5.7109375" customWidth="1"/>
    <col min="6" max="6" width="16.140625" customWidth="1"/>
    <col min="7" max="7" width="8.28515625" customWidth="1"/>
    <col min="8" max="8" width="5.42578125" customWidth="1"/>
    <col min="9" max="9" width="6.5703125" customWidth="1"/>
    <col min="10" max="10" width="11" customWidth="1"/>
    <col min="11" max="11" width="26.85546875" customWidth="1"/>
  </cols>
  <sheetData>
    <row r="1" spans="1:11" ht="20.25" x14ac:dyDescent="0.3">
      <c r="A1" s="116" t="s">
        <v>87</v>
      </c>
      <c r="B1" s="117"/>
      <c r="C1" s="114" t="s">
        <v>97</v>
      </c>
      <c r="D1" s="115"/>
      <c r="E1" s="95"/>
      <c r="F1" s="95"/>
      <c r="G1" s="95"/>
      <c r="H1" s="95"/>
      <c r="I1" s="95"/>
      <c r="J1" s="95"/>
      <c r="K1" s="106" t="s">
        <v>99</v>
      </c>
    </row>
    <row r="2" spans="1:11" s="1" customFormat="1" ht="15.75" x14ac:dyDescent="0.25">
      <c r="A2" s="64"/>
      <c r="B2" s="64"/>
      <c r="C2" s="64"/>
      <c r="D2" s="64"/>
      <c r="E2" s="64"/>
      <c r="F2" s="64"/>
      <c r="G2" s="64"/>
      <c r="H2" s="64"/>
      <c r="I2" s="64"/>
      <c r="J2" s="64"/>
      <c r="K2" s="64"/>
    </row>
    <row r="3" spans="1:11" s="1" customFormat="1" ht="15" x14ac:dyDescent="0.2">
      <c r="A3" s="107" t="s">
        <v>100</v>
      </c>
      <c r="B3" s="7"/>
      <c r="C3" s="97">
        <v>2.06</v>
      </c>
      <c r="D3" s="7"/>
      <c r="E3" s="7"/>
      <c r="F3" s="7"/>
      <c r="G3" s="7"/>
      <c r="H3" s="47"/>
      <c r="I3" s="147" t="s">
        <v>49</v>
      </c>
      <c r="J3" s="147"/>
      <c r="K3" s="93" t="s">
        <v>122</v>
      </c>
    </row>
    <row r="4" spans="1:11" s="1" customFormat="1" ht="15" x14ac:dyDescent="0.2">
      <c r="A4" s="66"/>
      <c r="B4" s="7"/>
      <c r="C4" s="67"/>
      <c r="D4" s="7"/>
      <c r="E4" s="7"/>
      <c r="F4" s="7"/>
      <c r="G4" s="7"/>
      <c r="H4" s="47"/>
      <c r="I4" s="53"/>
      <c r="J4" s="53"/>
      <c r="K4" s="63"/>
    </row>
    <row r="5" spans="1:11" s="1" customFormat="1" ht="15.75" x14ac:dyDescent="0.25">
      <c r="A5" s="8" t="s">
        <v>18</v>
      </c>
      <c r="B5" s="7"/>
      <c r="C5" s="7"/>
      <c r="D5" s="7"/>
      <c r="E5" s="96" t="s">
        <v>72</v>
      </c>
      <c r="F5" s="7"/>
      <c r="G5" s="7"/>
      <c r="H5" s="7"/>
      <c r="I5" s="7"/>
      <c r="J5" s="7"/>
    </row>
    <row r="6" spans="1:11" s="41" customFormat="1" ht="12" customHeight="1" x14ac:dyDescent="0.2">
      <c r="A6" s="124" t="s">
        <v>88</v>
      </c>
      <c r="B6" s="125"/>
      <c r="C6" s="125"/>
      <c r="D6" s="125"/>
      <c r="E6" s="125"/>
      <c r="F6" s="125"/>
      <c r="G6" s="125"/>
      <c r="H6" s="125"/>
      <c r="I6" s="125"/>
      <c r="J6" s="125"/>
      <c r="K6" s="126"/>
    </row>
    <row r="7" spans="1:11" s="41" customFormat="1" ht="12" customHeight="1" x14ac:dyDescent="0.2">
      <c r="A7" s="127"/>
      <c r="B7" s="128"/>
      <c r="C7" s="128"/>
      <c r="D7" s="128"/>
      <c r="E7" s="128"/>
      <c r="F7" s="128"/>
      <c r="G7" s="128"/>
      <c r="H7" s="128"/>
      <c r="I7" s="128"/>
      <c r="J7" s="128"/>
      <c r="K7" s="129"/>
    </row>
    <row r="8" spans="1:11" s="41" customFormat="1" ht="12" customHeight="1" x14ac:dyDescent="0.2">
      <c r="A8" s="127"/>
      <c r="B8" s="128"/>
      <c r="C8" s="128"/>
      <c r="D8" s="128"/>
      <c r="E8" s="128"/>
      <c r="F8" s="128"/>
      <c r="G8" s="128"/>
      <c r="H8" s="128"/>
      <c r="I8" s="128"/>
      <c r="J8" s="128"/>
      <c r="K8" s="129"/>
    </row>
    <row r="9" spans="1:11" s="41" customFormat="1" ht="12" customHeight="1" x14ac:dyDescent="0.2">
      <c r="A9" s="127"/>
      <c r="B9" s="128"/>
      <c r="C9" s="128"/>
      <c r="D9" s="128"/>
      <c r="E9" s="128"/>
      <c r="F9" s="128"/>
      <c r="G9" s="128"/>
      <c r="H9" s="128"/>
      <c r="I9" s="128"/>
      <c r="J9" s="128"/>
      <c r="K9" s="129"/>
    </row>
    <row r="10" spans="1:11" s="41" customFormat="1" ht="12.75" customHeight="1" x14ac:dyDescent="0.2">
      <c r="A10" s="127"/>
      <c r="B10" s="128"/>
      <c r="C10" s="128"/>
      <c r="D10" s="128"/>
      <c r="E10" s="128"/>
      <c r="F10" s="128"/>
      <c r="G10" s="128"/>
      <c r="H10" s="128"/>
      <c r="I10" s="128"/>
      <c r="J10" s="128"/>
      <c r="K10" s="129"/>
    </row>
    <row r="11" spans="1:11" s="41" customFormat="1" ht="12" customHeight="1" x14ac:dyDescent="0.2">
      <c r="A11" s="127"/>
      <c r="B11" s="128"/>
      <c r="C11" s="128"/>
      <c r="D11" s="128"/>
      <c r="E11" s="128"/>
      <c r="F11" s="128"/>
      <c r="G11" s="128"/>
      <c r="H11" s="128"/>
      <c r="I11" s="128"/>
      <c r="J11" s="128"/>
      <c r="K11" s="129"/>
    </row>
    <row r="12" spans="1:11" s="65" customFormat="1" ht="12" customHeight="1" x14ac:dyDescent="0.2">
      <c r="A12" s="130"/>
      <c r="B12" s="131"/>
      <c r="C12" s="131"/>
      <c r="D12" s="131"/>
      <c r="E12" s="131"/>
      <c r="F12" s="131"/>
      <c r="G12" s="131"/>
      <c r="H12" s="131"/>
      <c r="I12" s="131"/>
      <c r="J12" s="131"/>
      <c r="K12" s="132"/>
    </row>
    <row r="13" spans="1:11" ht="15.75" x14ac:dyDescent="0.25">
      <c r="A13" s="18"/>
      <c r="B13" s="18"/>
      <c r="C13" s="18"/>
      <c r="D13" s="18"/>
      <c r="E13" s="19" t="s">
        <v>55</v>
      </c>
      <c r="F13" s="18"/>
      <c r="G13" s="18"/>
      <c r="H13" s="18"/>
      <c r="I13" s="18"/>
      <c r="J13" s="18"/>
      <c r="K13" s="18"/>
    </row>
    <row r="14" spans="1:11" ht="15.75" x14ac:dyDescent="0.25">
      <c r="A14" s="2" t="s">
        <v>107</v>
      </c>
      <c r="D14" s="5"/>
      <c r="E14" s="2" t="s">
        <v>35</v>
      </c>
      <c r="I14" s="19" t="s">
        <v>21</v>
      </c>
      <c r="K14" s="6"/>
    </row>
    <row r="15" spans="1:11" ht="15.75" x14ac:dyDescent="0.25">
      <c r="A15" s="120" t="s">
        <v>36</v>
      </c>
      <c r="B15" s="121"/>
      <c r="C15" s="98">
        <v>300</v>
      </c>
      <c r="D15" s="30"/>
      <c r="E15" s="87" t="s">
        <v>63</v>
      </c>
      <c r="F15" s="90" t="s">
        <v>59</v>
      </c>
      <c r="G15" s="50">
        <v>38</v>
      </c>
      <c r="I15" s="33"/>
      <c r="J15" s="61">
        <f>C15*C16/60</f>
        <v>5</v>
      </c>
      <c r="K15" s="34" t="s">
        <v>108</v>
      </c>
    </row>
    <row r="16" spans="1:11" ht="15.75" x14ac:dyDescent="0.25">
      <c r="A16" s="122" t="s">
        <v>39</v>
      </c>
      <c r="B16" s="123"/>
      <c r="C16" s="99">
        <v>1</v>
      </c>
      <c r="D16" s="30"/>
      <c r="E16" s="88" t="s">
        <v>64</v>
      </c>
      <c r="F16" s="76" t="s">
        <v>30</v>
      </c>
      <c r="G16" s="51">
        <v>40</v>
      </c>
      <c r="I16" s="17"/>
      <c r="J16" s="28">
        <f>C16+C20</f>
        <v>10</v>
      </c>
      <c r="K16" s="35" t="s">
        <v>40</v>
      </c>
    </row>
    <row r="17" spans="1:11" ht="15.75" x14ac:dyDescent="0.25">
      <c r="B17" s="1"/>
      <c r="C17" s="110"/>
      <c r="D17" s="2"/>
      <c r="E17" s="88" t="s">
        <v>63</v>
      </c>
      <c r="F17" s="76" t="s">
        <v>31</v>
      </c>
      <c r="G17" s="51">
        <v>50</v>
      </c>
      <c r="I17" s="36"/>
      <c r="J17" s="29">
        <f>J16*J20</f>
        <v>600</v>
      </c>
      <c r="K17" s="24" t="s">
        <v>42</v>
      </c>
    </row>
    <row r="18" spans="1:11" ht="15.75" x14ac:dyDescent="0.25">
      <c r="C18" s="111"/>
      <c r="E18" s="88" t="s">
        <v>63</v>
      </c>
      <c r="F18" s="91" t="s">
        <v>65</v>
      </c>
      <c r="G18" s="51">
        <v>50</v>
      </c>
      <c r="I18" s="36"/>
      <c r="J18" s="48">
        <f>J15/MAX(1,J17)</f>
        <v>8.3333333333333332E-3</v>
      </c>
      <c r="K18" s="24" t="s">
        <v>109</v>
      </c>
    </row>
    <row r="19" spans="1:11" ht="15.75" x14ac:dyDescent="0.25">
      <c r="A19" s="2" t="s">
        <v>2</v>
      </c>
      <c r="B19" s="1"/>
      <c r="C19" s="110"/>
      <c r="D19" s="2"/>
      <c r="E19" s="88" t="s">
        <v>64</v>
      </c>
      <c r="F19" s="76" t="s">
        <v>32</v>
      </c>
      <c r="G19" s="51">
        <v>500</v>
      </c>
      <c r="I19" s="36"/>
      <c r="J19" s="49">
        <f>J18*1000</f>
        <v>8.3333333333333339</v>
      </c>
      <c r="K19" s="24" t="s">
        <v>110</v>
      </c>
    </row>
    <row r="20" spans="1:11" ht="15.75" x14ac:dyDescent="0.25">
      <c r="A20" s="120" t="s">
        <v>37</v>
      </c>
      <c r="B20" s="121"/>
      <c r="C20" s="100">
        <v>9</v>
      </c>
      <c r="D20" s="32"/>
      <c r="E20" s="88" t="s">
        <v>63</v>
      </c>
      <c r="F20" s="76" t="s">
        <v>78</v>
      </c>
      <c r="G20" s="51">
        <v>60</v>
      </c>
      <c r="I20" s="36"/>
      <c r="J20" s="29">
        <f>C36*C15/60</f>
        <v>60</v>
      </c>
      <c r="K20" s="24" t="s">
        <v>41</v>
      </c>
    </row>
    <row r="21" spans="1:11" ht="15.75" x14ac:dyDescent="0.25">
      <c r="A21" s="133" t="s">
        <v>38</v>
      </c>
      <c r="B21" s="134"/>
      <c r="C21" s="99">
        <v>7</v>
      </c>
      <c r="D21" s="32"/>
      <c r="E21" s="89" t="s">
        <v>64</v>
      </c>
      <c r="F21" s="92" t="s">
        <v>77</v>
      </c>
      <c r="G21" s="52">
        <v>50</v>
      </c>
      <c r="I21" s="37"/>
      <c r="J21" s="38">
        <f>(J43-J36)/60</f>
        <v>60</v>
      </c>
      <c r="K21" s="24" t="s">
        <v>43</v>
      </c>
    </row>
    <row r="22" spans="1:11" ht="15.75" x14ac:dyDescent="0.25">
      <c r="C22" s="3"/>
      <c r="D22" s="31"/>
      <c r="E22" s="6"/>
      <c r="F22" s="5"/>
      <c r="G22" s="5"/>
      <c r="H22" s="27"/>
      <c r="I22" s="36"/>
      <c r="J22" s="29">
        <f>J20+J21</f>
        <v>120</v>
      </c>
      <c r="K22" s="24" t="s">
        <v>44</v>
      </c>
    </row>
    <row r="23" spans="1:11" ht="15.75" x14ac:dyDescent="0.25">
      <c r="C23" s="3"/>
      <c r="D23" s="3"/>
      <c r="E23" s="19" t="s">
        <v>89</v>
      </c>
      <c r="F23" s="18"/>
      <c r="G23" s="18"/>
      <c r="H23" s="5"/>
      <c r="I23" s="36"/>
      <c r="J23" s="28">
        <f>C35*J22/60</f>
        <v>24</v>
      </c>
      <c r="K23" s="24" t="s">
        <v>45</v>
      </c>
    </row>
    <row r="24" spans="1:11" ht="15.75" x14ac:dyDescent="0.25">
      <c r="B24" s="112" t="s">
        <v>103</v>
      </c>
      <c r="C24" s="3"/>
      <c r="D24" s="3"/>
      <c r="E24" s="2" t="s">
        <v>35</v>
      </c>
      <c r="H24" s="5"/>
      <c r="I24" s="78" t="s">
        <v>90</v>
      </c>
      <c r="J24" s="152" t="s">
        <v>91</v>
      </c>
      <c r="K24" s="153"/>
    </row>
    <row r="25" spans="1:11" ht="15.75" x14ac:dyDescent="0.25">
      <c r="B25" s="137"/>
      <c r="C25" s="138"/>
      <c r="D25" s="3"/>
      <c r="E25" s="87" t="s">
        <v>63</v>
      </c>
      <c r="F25" s="101" t="s">
        <v>92</v>
      </c>
      <c r="G25" s="50">
        <v>50</v>
      </c>
      <c r="H25" s="5"/>
      <c r="I25" s="39"/>
      <c r="J25" s="154"/>
      <c r="K25" s="155"/>
    </row>
    <row r="26" spans="1:11" ht="15.75" x14ac:dyDescent="0.25">
      <c r="B26" s="139"/>
      <c r="C26" s="140"/>
      <c r="D26" s="3"/>
      <c r="E26" s="88" t="s">
        <v>64</v>
      </c>
      <c r="F26" s="91" t="s">
        <v>93</v>
      </c>
      <c r="G26" s="51">
        <v>800</v>
      </c>
      <c r="H26" s="5"/>
      <c r="I26" s="102"/>
    </row>
    <row r="27" spans="1:11" ht="15.75" x14ac:dyDescent="0.25">
      <c r="B27" s="139"/>
      <c r="C27" s="140"/>
      <c r="D27" s="3"/>
      <c r="E27" s="88" t="s">
        <v>63</v>
      </c>
      <c r="F27" s="91" t="s">
        <v>94</v>
      </c>
      <c r="G27" s="51">
        <v>50</v>
      </c>
      <c r="H27" s="5"/>
      <c r="I27" s="102"/>
      <c r="J27" s="28"/>
      <c r="K27" s="5"/>
    </row>
    <row r="28" spans="1:11" ht="15.75" x14ac:dyDescent="0.25">
      <c r="B28" s="139"/>
      <c r="C28" s="140"/>
      <c r="D28" s="3"/>
      <c r="E28" s="88" t="s">
        <v>64</v>
      </c>
      <c r="F28" s="91" t="s">
        <v>95</v>
      </c>
      <c r="G28" s="51">
        <v>800</v>
      </c>
      <c r="H28" s="5"/>
      <c r="I28" s="102"/>
      <c r="J28" s="28"/>
      <c r="K28" s="5"/>
    </row>
    <row r="29" spans="1:11" ht="15.75" x14ac:dyDescent="0.25">
      <c r="B29" s="139"/>
      <c r="C29" s="140"/>
      <c r="D29" s="3"/>
      <c r="E29" s="88" t="s">
        <v>63</v>
      </c>
      <c r="F29" s="76" t="s">
        <v>59</v>
      </c>
      <c r="G29" s="51">
        <v>38</v>
      </c>
      <c r="H29" s="5"/>
      <c r="I29" s="102"/>
      <c r="J29" s="28"/>
      <c r="K29" s="5"/>
    </row>
    <row r="30" spans="1:11" ht="15.75" x14ac:dyDescent="0.25">
      <c r="B30" s="141"/>
      <c r="C30" s="142"/>
      <c r="D30" s="3"/>
      <c r="E30" s="89" t="s">
        <v>64</v>
      </c>
      <c r="F30" s="92" t="s">
        <v>30</v>
      </c>
      <c r="G30" s="52">
        <v>40</v>
      </c>
      <c r="H30" s="5"/>
      <c r="I30" s="102"/>
      <c r="J30" s="28"/>
      <c r="K30" s="5"/>
    </row>
    <row r="31" spans="1:11" ht="15.75" x14ac:dyDescent="0.25">
      <c r="C31" s="3"/>
      <c r="D31" s="3"/>
      <c r="E31" s="103"/>
      <c r="F31" s="76"/>
      <c r="G31" s="104"/>
      <c r="H31" s="5"/>
      <c r="I31" s="102"/>
      <c r="J31" s="28"/>
      <c r="K31" s="5"/>
    </row>
    <row r="32" spans="1:11" ht="15.75" x14ac:dyDescent="0.25">
      <c r="A32" s="2" t="s">
        <v>1</v>
      </c>
      <c r="E32" s="6"/>
      <c r="H32" s="105">
        <v>1130</v>
      </c>
      <c r="I32" s="105">
        <v>1135</v>
      </c>
    </row>
    <row r="33" spans="1:11" x14ac:dyDescent="0.2">
      <c r="A33" s="9" t="s">
        <v>5</v>
      </c>
      <c r="B33" s="10" t="s">
        <v>5</v>
      </c>
      <c r="C33" s="15" t="s">
        <v>5</v>
      </c>
      <c r="D33" s="135" t="s">
        <v>6</v>
      </c>
      <c r="E33" s="136"/>
      <c r="F33" s="15" t="s">
        <v>8</v>
      </c>
      <c r="G33" s="9" t="s">
        <v>9</v>
      </c>
      <c r="H33" s="15" t="s">
        <v>16</v>
      </c>
      <c r="I33" s="9" t="s">
        <v>12</v>
      </c>
      <c r="J33" s="9" t="s">
        <v>33</v>
      </c>
      <c r="K33" s="10" t="s">
        <v>15</v>
      </c>
    </row>
    <row r="34" spans="1:11" x14ac:dyDescent="0.2">
      <c r="A34" s="11" t="s">
        <v>17</v>
      </c>
      <c r="B34" s="12" t="s">
        <v>20</v>
      </c>
      <c r="C34" s="16" t="s">
        <v>6</v>
      </c>
      <c r="D34" s="150" t="s">
        <v>7</v>
      </c>
      <c r="E34" s="151"/>
      <c r="F34" s="16" t="s">
        <v>14</v>
      </c>
      <c r="G34" s="14" t="s">
        <v>10</v>
      </c>
      <c r="H34" s="16" t="s">
        <v>11</v>
      </c>
      <c r="I34" s="11" t="s">
        <v>11</v>
      </c>
      <c r="J34" s="11" t="s">
        <v>34</v>
      </c>
      <c r="K34" s="13"/>
    </row>
    <row r="35" spans="1:11" ht="15.75" thickBot="1" x14ac:dyDescent="0.3">
      <c r="A35" s="57"/>
      <c r="B35" s="57" t="s">
        <v>3</v>
      </c>
      <c r="C35" s="58">
        <v>12</v>
      </c>
      <c r="D35" s="118" t="s">
        <v>117</v>
      </c>
      <c r="E35" s="119"/>
      <c r="F35" s="59" t="s">
        <v>19</v>
      </c>
      <c r="G35" s="59" t="s">
        <v>19</v>
      </c>
      <c r="H35" s="59" t="s">
        <v>19</v>
      </c>
      <c r="I35" s="59" t="s">
        <v>19</v>
      </c>
      <c r="J35" s="59"/>
      <c r="K35" s="60"/>
    </row>
    <row r="36" spans="1:11" ht="15" x14ac:dyDescent="0.25">
      <c r="A36" s="54">
        <v>0</v>
      </c>
      <c r="B36" s="20" t="s">
        <v>4</v>
      </c>
      <c r="C36" s="43">
        <v>12</v>
      </c>
      <c r="D36" s="148" t="s">
        <v>111</v>
      </c>
      <c r="E36" s="149"/>
      <c r="F36" s="55">
        <v>0</v>
      </c>
      <c r="G36" s="55">
        <v>0</v>
      </c>
      <c r="H36" s="55">
        <v>0</v>
      </c>
      <c r="I36" s="55">
        <v>0</v>
      </c>
      <c r="J36" s="56">
        <f>C36*C15</f>
        <v>3600</v>
      </c>
      <c r="K36" s="45" t="s">
        <v>79</v>
      </c>
    </row>
    <row r="37" spans="1:11" ht="15" x14ac:dyDescent="0.25">
      <c r="A37" s="21">
        <v>1</v>
      </c>
      <c r="B37" s="22" t="s">
        <v>51</v>
      </c>
      <c r="C37" s="44">
        <v>890</v>
      </c>
      <c r="D37" s="145" t="s">
        <v>0</v>
      </c>
      <c r="E37" s="146"/>
      <c r="F37" s="42">
        <v>1</v>
      </c>
      <c r="G37" s="42">
        <v>1</v>
      </c>
      <c r="H37" s="42">
        <v>9</v>
      </c>
      <c r="I37" s="42">
        <v>0</v>
      </c>
      <c r="J37" s="26">
        <f t="shared" ref="J37:J43" si="0">IF(OR(G37=1,OR(G37="Y",G37="y")),CEILING(C37+J36,Cycle),C37+J36)</f>
        <v>4500</v>
      </c>
      <c r="K37" s="46" t="s">
        <v>50</v>
      </c>
    </row>
    <row r="38" spans="1:11" ht="15" x14ac:dyDescent="0.25">
      <c r="A38" s="21">
        <v>2</v>
      </c>
      <c r="B38" s="22" t="s">
        <v>60</v>
      </c>
      <c r="C38" s="44">
        <v>290</v>
      </c>
      <c r="D38" s="145" t="s">
        <v>0</v>
      </c>
      <c r="E38" s="146"/>
      <c r="F38" s="42">
        <v>2</v>
      </c>
      <c r="G38" s="42">
        <v>1</v>
      </c>
      <c r="H38" s="42">
        <v>9</v>
      </c>
      <c r="I38" s="42">
        <v>4</v>
      </c>
      <c r="J38" s="26">
        <f t="shared" si="0"/>
        <v>4800</v>
      </c>
      <c r="K38" s="46" t="s">
        <v>80</v>
      </c>
    </row>
    <row r="39" spans="1:11" ht="15" x14ac:dyDescent="0.25">
      <c r="A39" s="21">
        <v>3</v>
      </c>
      <c r="B39" s="22" t="s">
        <v>61</v>
      </c>
      <c r="C39" s="44">
        <v>890</v>
      </c>
      <c r="D39" s="145" t="s">
        <v>0</v>
      </c>
      <c r="E39" s="146"/>
      <c r="F39" s="42">
        <v>2</v>
      </c>
      <c r="G39" s="42">
        <v>1</v>
      </c>
      <c r="H39" s="42">
        <v>9</v>
      </c>
      <c r="I39" s="42">
        <v>12</v>
      </c>
      <c r="J39" s="26">
        <f t="shared" si="0"/>
        <v>5700</v>
      </c>
      <c r="K39" s="46" t="s">
        <v>81</v>
      </c>
    </row>
    <row r="40" spans="1:11" ht="15" x14ac:dyDescent="0.25">
      <c r="A40" s="21">
        <v>4</v>
      </c>
      <c r="B40" s="22" t="s">
        <v>118</v>
      </c>
      <c r="C40" s="44">
        <v>600</v>
      </c>
      <c r="D40" s="145" t="s">
        <v>0</v>
      </c>
      <c r="E40" s="146"/>
      <c r="F40" s="42">
        <v>3</v>
      </c>
      <c r="G40" s="42">
        <v>0</v>
      </c>
      <c r="H40" s="42">
        <v>13</v>
      </c>
      <c r="I40" s="42">
        <v>13</v>
      </c>
      <c r="J40" s="26">
        <f t="shared" si="0"/>
        <v>6300</v>
      </c>
      <c r="K40" s="46" t="s">
        <v>82</v>
      </c>
    </row>
    <row r="41" spans="1:11" ht="15" x14ac:dyDescent="0.25">
      <c r="A41" s="21">
        <v>5</v>
      </c>
      <c r="B41" s="22" t="s">
        <v>119</v>
      </c>
      <c r="C41" s="44">
        <v>290</v>
      </c>
      <c r="D41" s="145" t="s">
        <v>0</v>
      </c>
      <c r="E41" s="146"/>
      <c r="F41" s="42">
        <v>3</v>
      </c>
      <c r="G41" s="42">
        <v>1</v>
      </c>
      <c r="H41" s="42">
        <v>13</v>
      </c>
      <c r="I41" s="42">
        <v>1</v>
      </c>
      <c r="J41" s="26">
        <f t="shared" si="0"/>
        <v>6600</v>
      </c>
      <c r="K41" s="46" t="s">
        <v>83</v>
      </c>
    </row>
    <row r="42" spans="1:11" ht="15" x14ac:dyDescent="0.25">
      <c r="A42" s="21">
        <v>6</v>
      </c>
      <c r="B42" s="22" t="s">
        <v>52</v>
      </c>
      <c r="C42" s="44">
        <v>590</v>
      </c>
      <c r="D42" s="145" t="s">
        <v>0</v>
      </c>
      <c r="E42" s="146"/>
      <c r="F42" s="42">
        <v>1</v>
      </c>
      <c r="G42" s="42">
        <v>0</v>
      </c>
      <c r="H42" s="42">
        <v>3</v>
      </c>
      <c r="I42" s="42">
        <v>2</v>
      </c>
      <c r="J42" s="26">
        <f t="shared" si="0"/>
        <v>7190</v>
      </c>
      <c r="K42" s="46" t="s">
        <v>29</v>
      </c>
    </row>
    <row r="43" spans="1:11" ht="15" x14ac:dyDescent="0.25">
      <c r="A43" s="21">
        <v>7</v>
      </c>
      <c r="B43" s="22" t="s">
        <v>13</v>
      </c>
      <c r="C43" s="44">
        <v>1</v>
      </c>
      <c r="D43" s="145" t="s">
        <v>0</v>
      </c>
      <c r="E43" s="146"/>
      <c r="F43" s="42">
        <v>1</v>
      </c>
      <c r="G43" s="42">
        <v>1</v>
      </c>
      <c r="H43" s="42">
        <v>1</v>
      </c>
      <c r="I43" s="42">
        <v>0</v>
      </c>
      <c r="J43" s="26">
        <f t="shared" si="0"/>
        <v>7200</v>
      </c>
      <c r="K43" s="46" t="s">
        <v>66</v>
      </c>
    </row>
    <row r="45" spans="1:11" ht="15" x14ac:dyDescent="0.2">
      <c r="A45" s="68" t="s">
        <v>23</v>
      </c>
      <c r="B45" s="23"/>
      <c r="C45" s="23"/>
      <c r="D45" s="23"/>
      <c r="E45" s="23"/>
      <c r="F45" s="23"/>
      <c r="G45" s="23"/>
      <c r="H45" s="23"/>
      <c r="I45" s="23"/>
      <c r="J45" s="23"/>
      <c r="K45" s="62"/>
    </row>
    <row r="46" spans="1:11" s="4" customFormat="1" ht="12" customHeight="1" x14ac:dyDescent="0.2">
      <c r="A46" s="69" t="s">
        <v>25</v>
      </c>
      <c r="B46" s="70" t="s">
        <v>112</v>
      </c>
      <c r="C46" s="70"/>
      <c r="D46" s="70"/>
      <c r="E46" s="70"/>
      <c r="F46" s="70"/>
      <c r="G46" s="70"/>
      <c r="H46" s="70"/>
      <c r="I46" s="70"/>
      <c r="J46" s="70"/>
      <c r="K46" s="71"/>
    </row>
    <row r="47" spans="1:11" s="4" customFormat="1" ht="12" customHeight="1" x14ac:dyDescent="0.2">
      <c r="A47" s="72"/>
      <c r="B47" s="70" t="s">
        <v>113</v>
      </c>
      <c r="C47" s="70"/>
      <c r="D47" s="70"/>
      <c r="E47" s="70"/>
      <c r="F47" s="70"/>
      <c r="G47" s="70"/>
      <c r="H47" s="70"/>
      <c r="I47" s="70"/>
      <c r="J47" s="70"/>
      <c r="K47" s="71"/>
    </row>
    <row r="48" spans="1:11" s="4" customFormat="1" ht="12" customHeight="1" x14ac:dyDescent="0.25">
      <c r="A48" s="72"/>
      <c r="B48" s="70" t="s">
        <v>46</v>
      </c>
      <c r="C48" s="70"/>
      <c r="D48" s="70"/>
      <c r="E48" s="70"/>
      <c r="F48" s="70"/>
      <c r="G48" s="70"/>
      <c r="H48" s="70"/>
      <c r="I48" s="70"/>
      <c r="J48" s="70"/>
      <c r="K48" s="71"/>
    </row>
    <row r="49" spans="1:11" s="4" customFormat="1" ht="12" customHeight="1" x14ac:dyDescent="0.25">
      <c r="A49" s="69" t="s">
        <v>27</v>
      </c>
      <c r="B49" s="70" t="s">
        <v>47</v>
      </c>
      <c r="C49" s="70"/>
      <c r="D49" s="70"/>
      <c r="E49" s="70"/>
      <c r="F49" s="70"/>
      <c r="G49" s="70"/>
      <c r="H49" s="70"/>
      <c r="I49" s="70"/>
      <c r="J49" s="70"/>
      <c r="K49" s="71"/>
    </row>
    <row r="50" spans="1:11" s="4" customFormat="1" ht="12" customHeight="1" x14ac:dyDescent="0.2">
      <c r="A50" s="72"/>
      <c r="B50" s="70"/>
      <c r="C50" s="70"/>
      <c r="D50" s="70"/>
      <c r="E50" s="70"/>
      <c r="F50" s="70"/>
      <c r="G50" s="70"/>
      <c r="H50" s="70"/>
      <c r="I50" s="70"/>
      <c r="J50" s="70"/>
      <c r="K50" s="71"/>
    </row>
    <row r="51" spans="1:11" ht="12" customHeight="1" x14ac:dyDescent="0.2">
      <c r="A51" s="73" t="s">
        <v>24</v>
      </c>
      <c r="B51" s="5"/>
      <c r="C51" s="5"/>
      <c r="D51" s="5"/>
      <c r="E51" s="5"/>
      <c r="F51" s="5"/>
      <c r="G51" s="5"/>
      <c r="H51" s="5"/>
      <c r="I51" s="5"/>
      <c r="J51" s="5"/>
      <c r="K51" s="24"/>
    </row>
    <row r="52" spans="1:11" ht="12" customHeight="1" x14ac:dyDescent="0.2">
      <c r="A52" s="69" t="s">
        <v>25</v>
      </c>
      <c r="B52" s="70" t="s">
        <v>114</v>
      </c>
      <c r="C52" s="70"/>
      <c r="D52" s="70"/>
      <c r="E52" s="70"/>
      <c r="F52" s="70"/>
      <c r="G52" s="70"/>
      <c r="H52" s="70"/>
      <c r="I52" s="70"/>
      <c r="J52" s="70"/>
      <c r="K52" s="71"/>
    </row>
    <row r="53" spans="1:11" ht="12" customHeight="1" x14ac:dyDescent="0.2">
      <c r="A53" s="72"/>
      <c r="B53" s="74" t="s">
        <v>26</v>
      </c>
      <c r="C53" s="70"/>
      <c r="D53" s="70"/>
      <c r="E53" s="70"/>
      <c r="F53" s="70"/>
      <c r="G53" s="70"/>
      <c r="H53" s="70"/>
      <c r="I53" s="70"/>
      <c r="J53" s="70"/>
      <c r="K53" s="71"/>
    </row>
    <row r="54" spans="1:11" ht="12" customHeight="1" x14ac:dyDescent="0.2">
      <c r="A54" s="69" t="s">
        <v>27</v>
      </c>
      <c r="B54" s="70" t="s">
        <v>115</v>
      </c>
      <c r="C54" s="70"/>
      <c r="D54" s="70"/>
      <c r="E54" s="70"/>
      <c r="F54" s="70"/>
      <c r="G54" s="70"/>
      <c r="H54" s="70"/>
      <c r="I54" s="70"/>
      <c r="J54" s="70"/>
      <c r="K54" s="71"/>
    </row>
    <row r="55" spans="1:11" ht="12" customHeight="1" x14ac:dyDescent="0.2">
      <c r="A55" s="69"/>
      <c r="B55" s="70" t="s">
        <v>48</v>
      </c>
      <c r="C55" s="70"/>
      <c r="D55" s="70"/>
      <c r="E55" s="70"/>
      <c r="F55" s="70"/>
      <c r="G55" s="70"/>
      <c r="H55" s="70"/>
      <c r="I55" s="70"/>
      <c r="J55" s="70"/>
      <c r="K55" s="71"/>
    </row>
    <row r="56" spans="1:11" ht="12" customHeight="1" x14ac:dyDescent="0.25">
      <c r="A56" s="72"/>
      <c r="B56" s="70" t="s">
        <v>67</v>
      </c>
      <c r="C56" s="70"/>
      <c r="D56" s="70"/>
      <c r="E56" s="70"/>
      <c r="F56" s="70"/>
      <c r="G56" s="70"/>
      <c r="H56" s="70"/>
      <c r="I56" s="70"/>
      <c r="J56" s="70"/>
      <c r="K56" s="71"/>
    </row>
    <row r="57" spans="1:11" ht="12" customHeight="1" x14ac:dyDescent="0.2">
      <c r="A57" s="17"/>
      <c r="B57" s="5"/>
      <c r="C57" s="5"/>
      <c r="D57" s="5"/>
      <c r="E57" s="5"/>
      <c r="F57" s="5"/>
      <c r="G57" s="5"/>
      <c r="H57" s="5"/>
      <c r="I57" s="5"/>
      <c r="J57" s="5"/>
      <c r="K57" s="24"/>
    </row>
    <row r="58" spans="1:11" ht="12" customHeight="1" x14ac:dyDescent="0.2">
      <c r="A58" s="73" t="s">
        <v>28</v>
      </c>
      <c r="B58" s="5"/>
      <c r="C58" s="5"/>
      <c r="D58" s="5"/>
      <c r="E58" s="5"/>
      <c r="F58" s="5"/>
      <c r="G58" s="5"/>
      <c r="H58" s="5"/>
      <c r="I58" s="5"/>
      <c r="J58" s="5"/>
      <c r="K58" s="24"/>
    </row>
    <row r="59" spans="1:11" x14ac:dyDescent="0.2">
      <c r="A59" s="73"/>
      <c r="B59" s="143" t="s">
        <v>116</v>
      </c>
      <c r="C59" s="144"/>
      <c r="D59" s="144"/>
      <c r="E59" s="144"/>
      <c r="F59" s="144"/>
      <c r="G59" s="144"/>
      <c r="H59" s="144"/>
      <c r="I59" s="144"/>
      <c r="J59" s="144"/>
      <c r="K59" s="140"/>
    </row>
    <row r="60" spans="1:11" ht="16.5" customHeight="1" x14ac:dyDescent="0.2">
      <c r="A60" s="73"/>
      <c r="B60" s="144"/>
      <c r="C60" s="144"/>
      <c r="D60" s="144"/>
      <c r="E60" s="144"/>
      <c r="F60" s="144"/>
      <c r="G60" s="144"/>
      <c r="H60" s="144"/>
      <c r="I60" s="144"/>
      <c r="J60" s="144"/>
      <c r="K60" s="140"/>
    </row>
    <row r="61" spans="1:11" s="4" customFormat="1" ht="12" customHeight="1" x14ac:dyDescent="0.2">
      <c r="A61" s="75"/>
      <c r="B61" s="76"/>
      <c r="C61" s="76"/>
      <c r="D61" s="76"/>
      <c r="E61" s="76"/>
      <c r="F61" s="76"/>
      <c r="G61" s="76"/>
      <c r="H61" s="76"/>
      <c r="I61" s="76"/>
      <c r="J61" s="76"/>
      <c r="K61" s="77"/>
    </row>
    <row r="62" spans="1:11" ht="15.75" x14ac:dyDescent="0.25">
      <c r="A62" s="78" t="s">
        <v>53</v>
      </c>
      <c r="B62" s="5"/>
      <c r="C62" s="5"/>
      <c r="D62" s="79"/>
      <c r="E62" s="5"/>
      <c r="F62" s="86" t="s">
        <v>62</v>
      </c>
      <c r="G62" s="5"/>
      <c r="H62" s="5"/>
      <c r="I62" s="5"/>
      <c r="J62" s="5"/>
      <c r="K62" s="24"/>
    </row>
    <row r="63" spans="1:11" ht="12" customHeight="1" x14ac:dyDescent="0.25">
      <c r="A63" s="80">
        <v>1</v>
      </c>
      <c r="B63" s="70" t="s">
        <v>69</v>
      </c>
      <c r="C63" s="70"/>
      <c r="D63" s="70"/>
      <c r="E63" s="70"/>
      <c r="F63" s="70"/>
      <c r="G63" s="70"/>
      <c r="H63" s="81">
        <v>4</v>
      </c>
      <c r="I63" s="70" t="s">
        <v>70</v>
      </c>
      <c r="J63" s="70"/>
      <c r="K63" s="71"/>
    </row>
    <row r="64" spans="1:11" ht="12" customHeight="1" x14ac:dyDescent="0.25">
      <c r="A64" s="80">
        <v>2</v>
      </c>
      <c r="B64" s="70" t="s">
        <v>68</v>
      </c>
      <c r="C64" s="70"/>
      <c r="D64" s="70"/>
      <c r="E64" s="70"/>
      <c r="F64" s="70"/>
      <c r="G64" s="70"/>
      <c r="H64" s="81">
        <v>8</v>
      </c>
      <c r="I64" s="70" t="s">
        <v>71</v>
      </c>
      <c r="J64" s="70"/>
      <c r="K64" s="71"/>
    </row>
    <row r="65" spans="1:11" ht="12" customHeight="1" x14ac:dyDescent="0.2">
      <c r="A65" s="73"/>
      <c r="B65" s="5"/>
      <c r="C65" s="5"/>
      <c r="D65" s="5"/>
      <c r="E65" s="5"/>
      <c r="F65" s="5"/>
      <c r="G65" s="5"/>
      <c r="H65" s="5"/>
      <c r="I65" s="5"/>
      <c r="J65" s="5"/>
      <c r="K65" s="24"/>
    </row>
    <row r="66" spans="1:11" ht="15.75" x14ac:dyDescent="0.25">
      <c r="A66" s="78" t="s">
        <v>54</v>
      </c>
      <c r="B66" s="5"/>
      <c r="C66" s="5"/>
      <c r="D66" s="79"/>
      <c r="E66" s="5"/>
      <c r="F66" s="86" t="s">
        <v>62</v>
      </c>
      <c r="G66" s="5"/>
      <c r="H66" s="5"/>
      <c r="I66" s="5"/>
      <c r="J66" s="5"/>
      <c r="K66" s="24"/>
    </row>
    <row r="67" spans="1:11" ht="12" customHeight="1" x14ac:dyDescent="0.25">
      <c r="A67" s="80">
        <v>1</v>
      </c>
      <c r="B67" s="70" t="s">
        <v>22</v>
      </c>
      <c r="C67" s="70"/>
      <c r="D67" s="70"/>
      <c r="E67" s="70"/>
      <c r="F67" s="70"/>
      <c r="G67" s="70"/>
      <c r="H67" s="81">
        <v>4</v>
      </c>
      <c r="I67" s="70" t="s">
        <v>56</v>
      </c>
      <c r="J67" s="70"/>
      <c r="K67" s="71"/>
    </row>
    <row r="68" spans="1:11" ht="12" customHeight="1" x14ac:dyDescent="0.25">
      <c r="A68" s="82">
        <v>2</v>
      </c>
      <c r="B68" s="83" t="s">
        <v>58</v>
      </c>
      <c r="C68" s="83"/>
      <c r="D68" s="83"/>
      <c r="E68" s="83"/>
      <c r="F68" s="83"/>
      <c r="G68" s="83"/>
      <c r="H68" s="84">
        <v>8</v>
      </c>
      <c r="I68" s="83" t="s">
        <v>57</v>
      </c>
      <c r="J68" s="83"/>
      <c r="K68" s="85"/>
    </row>
  </sheetData>
  <mergeCells count="22">
    <mergeCell ref="B59:K60"/>
    <mergeCell ref="D42:E42"/>
    <mergeCell ref="D43:E43"/>
    <mergeCell ref="D41:E41"/>
    <mergeCell ref="D38:E38"/>
    <mergeCell ref="D39:E39"/>
    <mergeCell ref="D40:E40"/>
    <mergeCell ref="J24:K25"/>
    <mergeCell ref="A1:B1"/>
    <mergeCell ref="A15:B15"/>
    <mergeCell ref="A16:B16"/>
    <mergeCell ref="A6:K12"/>
    <mergeCell ref="I3:J3"/>
    <mergeCell ref="C1:D1"/>
    <mergeCell ref="B25:C30"/>
    <mergeCell ref="A20:B20"/>
    <mergeCell ref="A21:B21"/>
    <mergeCell ref="D34:E34"/>
    <mergeCell ref="D35:E35"/>
    <mergeCell ref="D36:E36"/>
    <mergeCell ref="D37:E37"/>
    <mergeCell ref="D33:E33"/>
  </mergeCells>
  <phoneticPr fontId="0" type="noConversion"/>
  <pageMargins left="1.0864583333333333" right="0.5" top="1" bottom="0.75" header="0.5" footer="0.5"/>
  <pageSetup scale="71" orientation="portrait" r:id="rId1"/>
  <headerFooter alignWithMargins="0">
    <oddHeader>&amp;L&amp;"Arial,Bold Italic"&amp;12Tekran Inc.&amp;R(c) 1998-2001</oddHeader>
    <oddFooter>&amp;L&amp;"Arial,Bold"Tab: &amp;A&amp;R&amp;"Arial,Bold"File: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zoomScaleNormal="100" workbookViewId="0">
      <selection activeCell="C15" sqref="C15"/>
    </sheetView>
  </sheetViews>
  <sheetFormatPr defaultRowHeight="12.75" x14ac:dyDescent="0.2"/>
  <cols>
    <col min="1" max="1" width="4.7109375" customWidth="1"/>
    <col min="2" max="2" width="19.85546875" customWidth="1"/>
    <col min="4" max="4" width="6.85546875" customWidth="1"/>
    <col min="5" max="5" width="5.7109375" customWidth="1"/>
    <col min="6" max="6" width="16.140625" customWidth="1"/>
    <col min="7" max="7" width="8.28515625" customWidth="1"/>
    <col min="8" max="8" width="5.42578125" customWidth="1"/>
    <col min="9" max="9" width="6.5703125" customWidth="1"/>
    <col min="10" max="10" width="11" customWidth="1"/>
    <col min="11" max="11" width="26.85546875" customWidth="1"/>
  </cols>
  <sheetData>
    <row r="1" spans="1:11" ht="20.25" x14ac:dyDescent="0.3">
      <c r="A1" s="116" t="s">
        <v>87</v>
      </c>
      <c r="B1" s="117"/>
      <c r="C1" s="114" t="s">
        <v>101</v>
      </c>
      <c r="D1" s="115"/>
      <c r="E1" s="95"/>
      <c r="F1" s="95"/>
      <c r="G1" s="95"/>
      <c r="H1" s="95"/>
      <c r="I1" s="95"/>
      <c r="J1" s="95"/>
      <c r="K1" s="106" t="s">
        <v>99</v>
      </c>
    </row>
    <row r="2" spans="1:11" s="1" customFormat="1" ht="15.75" x14ac:dyDescent="0.25">
      <c r="A2" s="64"/>
      <c r="B2" s="64"/>
      <c r="C2" s="64"/>
      <c r="D2" s="64"/>
      <c r="E2" s="64"/>
      <c r="F2" s="64"/>
      <c r="G2" s="64"/>
      <c r="H2" s="64"/>
      <c r="I2" s="64"/>
      <c r="J2" s="64"/>
      <c r="K2" s="64"/>
    </row>
    <row r="3" spans="1:11" s="1" customFormat="1" ht="15" x14ac:dyDescent="0.2">
      <c r="A3" s="107" t="s">
        <v>100</v>
      </c>
      <c r="B3" s="7"/>
      <c r="C3" s="97">
        <v>2.06</v>
      </c>
      <c r="D3" s="7"/>
      <c r="E3" s="7"/>
      <c r="F3" s="7"/>
      <c r="G3" s="7"/>
      <c r="H3" s="47"/>
      <c r="I3" s="147" t="s">
        <v>49</v>
      </c>
      <c r="J3" s="147"/>
      <c r="K3" s="93" t="s">
        <v>122</v>
      </c>
    </row>
    <row r="4" spans="1:11" s="1" customFormat="1" ht="15" x14ac:dyDescent="0.2">
      <c r="A4" s="66"/>
      <c r="B4" s="7"/>
      <c r="C4" s="67"/>
      <c r="D4" s="7"/>
      <c r="E4" s="7"/>
      <c r="F4" s="7"/>
      <c r="G4" s="7"/>
      <c r="H4" s="47"/>
      <c r="I4" s="53"/>
      <c r="J4" s="53"/>
      <c r="K4" s="63"/>
    </row>
    <row r="5" spans="1:11" s="1" customFormat="1" ht="15.75" x14ac:dyDescent="0.25">
      <c r="A5" s="8" t="s">
        <v>18</v>
      </c>
      <c r="B5" s="7"/>
      <c r="C5" s="7"/>
      <c r="D5" s="7"/>
      <c r="E5" s="96" t="s">
        <v>76</v>
      </c>
      <c r="F5" s="7"/>
      <c r="G5" s="7"/>
      <c r="H5" s="7"/>
      <c r="I5" s="7"/>
      <c r="J5" s="7"/>
    </row>
    <row r="6" spans="1:11" s="41" customFormat="1" ht="12" customHeight="1" x14ac:dyDescent="0.2">
      <c r="A6" s="124" t="s">
        <v>121</v>
      </c>
      <c r="B6" s="125"/>
      <c r="C6" s="125"/>
      <c r="D6" s="125"/>
      <c r="E6" s="125"/>
      <c r="F6" s="125"/>
      <c r="G6" s="125"/>
      <c r="H6" s="125"/>
      <c r="I6" s="125"/>
      <c r="J6" s="125"/>
      <c r="K6" s="126"/>
    </row>
    <row r="7" spans="1:11" s="41" customFormat="1" ht="12" customHeight="1" x14ac:dyDescent="0.2">
      <c r="A7" s="127"/>
      <c r="B7" s="128"/>
      <c r="C7" s="128"/>
      <c r="D7" s="128"/>
      <c r="E7" s="128"/>
      <c r="F7" s="128"/>
      <c r="G7" s="128"/>
      <c r="H7" s="128"/>
      <c r="I7" s="128"/>
      <c r="J7" s="128"/>
      <c r="K7" s="129"/>
    </row>
    <row r="8" spans="1:11" s="41" customFormat="1" ht="12" customHeight="1" x14ac:dyDescent="0.2">
      <c r="A8" s="127"/>
      <c r="B8" s="128"/>
      <c r="C8" s="128"/>
      <c r="D8" s="128"/>
      <c r="E8" s="128"/>
      <c r="F8" s="128"/>
      <c r="G8" s="128"/>
      <c r="H8" s="128"/>
      <c r="I8" s="128"/>
      <c r="J8" s="128"/>
      <c r="K8" s="129"/>
    </row>
    <row r="9" spans="1:11" s="41" customFormat="1" ht="12" customHeight="1" x14ac:dyDescent="0.2">
      <c r="A9" s="127"/>
      <c r="B9" s="128"/>
      <c r="C9" s="128"/>
      <c r="D9" s="128"/>
      <c r="E9" s="128"/>
      <c r="F9" s="128"/>
      <c r="G9" s="128"/>
      <c r="H9" s="128"/>
      <c r="I9" s="128"/>
      <c r="J9" s="128"/>
      <c r="K9" s="129"/>
    </row>
    <row r="10" spans="1:11" s="41" customFormat="1" ht="12.75" customHeight="1" x14ac:dyDescent="0.2">
      <c r="A10" s="127"/>
      <c r="B10" s="128"/>
      <c r="C10" s="128"/>
      <c r="D10" s="128"/>
      <c r="E10" s="128"/>
      <c r="F10" s="128"/>
      <c r="G10" s="128"/>
      <c r="H10" s="128"/>
      <c r="I10" s="128"/>
      <c r="J10" s="128"/>
      <c r="K10" s="129"/>
    </row>
    <row r="11" spans="1:11" s="41" customFormat="1" ht="12" customHeight="1" x14ac:dyDescent="0.2">
      <c r="A11" s="127"/>
      <c r="B11" s="128"/>
      <c r="C11" s="128"/>
      <c r="D11" s="128"/>
      <c r="E11" s="128"/>
      <c r="F11" s="128"/>
      <c r="G11" s="128"/>
      <c r="H11" s="128"/>
      <c r="I11" s="128"/>
      <c r="J11" s="128"/>
      <c r="K11" s="129"/>
    </row>
    <row r="12" spans="1:11" s="65" customFormat="1" ht="12" customHeight="1" x14ac:dyDescent="0.2">
      <c r="A12" s="130"/>
      <c r="B12" s="131"/>
      <c r="C12" s="131"/>
      <c r="D12" s="131"/>
      <c r="E12" s="131"/>
      <c r="F12" s="131"/>
      <c r="G12" s="131"/>
      <c r="H12" s="131"/>
      <c r="I12" s="131"/>
      <c r="J12" s="131"/>
      <c r="K12" s="132"/>
    </row>
    <row r="13" spans="1:11" ht="15.75" x14ac:dyDescent="0.25">
      <c r="A13" s="18"/>
      <c r="B13" s="18"/>
      <c r="C13" s="18"/>
      <c r="D13" s="18"/>
      <c r="E13" s="19" t="s">
        <v>55</v>
      </c>
      <c r="F13" s="18"/>
      <c r="G13" s="18"/>
      <c r="H13" s="18"/>
      <c r="I13" s="18"/>
      <c r="J13" s="18"/>
      <c r="K13" s="18"/>
    </row>
    <row r="14" spans="1:11" ht="15.75" x14ac:dyDescent="0.25">
      <c r="A14" s="2" t="s">
        <v>107</v>
      </c>
      <c r="D14" s="5"/>
      <c r="E14" s="2" t="s">
        <v>35</v>
      </c>
      <c r="I14" s="19" t="s">
        <v>21</v>
      </c>
      <c r="K14" s="6"/>
    </row>
    <row r="15" spans="1:11" ht="15.75" x14ac:dyDescent="0.25">
      <c r="A15" s="120" t="s">
        <v>36</v>
      </c>
      <c r="B15" s="121"/>
      <c r="C15" s="98">
        <v>150</v>
      </c>
      <c r="D15" s="30"/>
      <c r="E15" s="87" t="s">
        <v>63</v>
      </c>
      <c r="F15" s="90" t="s">
        <v>59</v>
      </c>
      <c r="G15" s="50">
        <v>38</v>
      </c>
      <c r="I15" s="33"/>
      <c r="J15" s="61">
        <f>C15*C16/60</f>
        <v>2.5</v>
      </c>
      <c r="K15" s="34" t="s">
        <v>108</v>
      </c>
    </row>
    <row r="16" spans="1:11" ht="15.75" x14ac:dyDescent="0.25">
      <c r="A16" s="122" t="s">
        <v>39</v>
      </c>
      <c r="B16" s="123"/>
      <c r="C16" s="99">
        <v>1</v>
      </c>
      <c r="D16" s="30"/>
      <c r="E16" s="88" t="s">
        <v>64</v>
      </c>
      <c r="F16" s="76" t="s">
        <v>30</v>
      </c>
      <c r="G16" s="51">
        <v>40</v>
      </c>
      <c r="I16" s="17"/>
      <c r="J16" s="28">
        <f>C16+C20</f>
        <v>10</v>
      </c>
      <c r="K16" s="35" t="s">
        <v>40</v>
      </c>
    </row>
    <row r="17" spans="1:11" ht="15.75" x14ac:dyDescent="0.25">
      <c r="B17" s="1"/>
      <c r="C17" s="110"/>
      <c r="D17" s="2"/>
      <c r="E17" s="88" t="s">
        <v>63</v>
      </c>
      <c r="F17" s="76" t="s">
        <v>31</v>
      </c>
      <c r="G17" s="51">
        <v>50</v>
      </c>
      <c r="I17" s="36"/>
      <c r="J17" s="29">
        <f>J16*J20</f>
        <v>250</v>
      </c>
      <c r="K17" s="24" t="s">
        <v>42</v>
      </c>
    </row>
    <row r="18" spans="1:11" ht="15.75" x14ac:dyDescent="0.25">
      <c r="C18" s="111"/>
      <c r="E18" s="88" t="s">
        <v>63</v>
      </c>
      <c r="F18" s="91" t="s">
        <v>65</v>
      </c>
      <c r="G18" s="51">
        <v>50</v>
      </c>
      <c r="I18" s="36"/>
      <c r="J18" s="48">
        <f>J15/MAX(1,J17)</f>
        <v>0.01</v>
      </c>
      <c r="K18" s="24" t="s">
        <v>109</v>
      </c>
    </row>
    <row r="19" spans="1:11" ht="15.75" x14ac:dyDescent="0.25">
      <c r="A19" s="2" t="s">
        <v>2</v>
      </c>
      <c r="B19" s="1"/>
      <c r="C19" s="110"/>
      <c r="D19" s="2"/>
      <c r="E19" s="88" t="s">
        <v>64</v>
      </c>
      <c r="F19" s="76" t="s">
        <v>32</v>
      </c>
      <c r="G19" s="51">
        <v>500</v>
      </c>
      <c r="I19" s="36"/>
      <c r="J19" s="49">
        <f>J18*1000</f>
        <v>10</v>
      </c>
      <c r="K19" s="24" t="s">
        <v>110</v>
      </c>
    </row>
    <row r="20" spans="1:11" ht="15.75" x14ac:dyDescent="0.25">
      <c r="A20" s="120" t="s">
        <v>37</v>
      </c>
      <c r="B20" s="121"/>
      <c r="C20" s="100">
        <v>9</v>
      </c>
      <c r="D20" s="32"/>
      <c r="E20" s="88" t="s">
        <v>63</v>
      </c>
      <c r="F20" s="76" t="s">
        <v>78</v>
      </c>
      <c r="G20" s="51">
        <v>60</v>
      </c>
      <c r="I20" s="36"/>
      <c r="J20" s="29">
        <f>C36*C15/60</f>
        <v>25</v>
      </c>
      <c r="K20" s="24" t="s">
        <v>41</v>
      </c>
    </row>
    <row r="21" spans="1:11" ht="15.75" x14ac:dyDescent="0.25">
      <c r="A21" s="133" t="s">
        <v>38</v>
      </c>
      <c r="B21" s="134"/>
      <c r="C21" s="99">
        <v>7</v>
      </c>
      <c r="D21" s="32"/>
      <c r="E21" s="89" t="s">
        <v>64</v>
      </c>
      <c r="F21" s="92" t="s">
        <v>77</v>
      </c>
      <c r="G21" s="52">
        <v>50</v>
      </c>
      <c r="I21" s="37"/>
      <c r="J21" s="38">
        <f>(J43-J36)/60</f>
        <v>35</v>
      </c>
      <c r="K21" s="24" t="s">
        <v>43</v>
      </c>
    </row>
    <row r="22" spans="1:11" ht="15.75" x14ac:dyDescent="0.25">
      <c r="C22" s="3"/>
      <c r="D22" s="31"/>
      <c r="E22" s="6"/>
      <c r="F22" s="5"/>
      <c r="G22" s="5"/>
      <c r="H22" s="27"/>
      <c r="I22" s="36"/>
      <c r="J22" s="29">
        <f>J20+J21</f>
        <v>60</v>
      </c>
      <c r="K22" s="24" t="s">
        <v>44</v>
      </c>
    </row>
    <row r="23" spans="1:11" ht="15.75" x14ac:dyDescent="0.25">
      <c r="C23" s="3"/>
      <c r="D23" s="3"/>
      <c r="E23" s="19" t="s">
        <v>89</v>
      </c>
      <c r="F23" s="18"/>
      <c r="G23" s="18"/>
      <c r="H23" s="5"/>
      <c r="I23" s="36"/>
      <c r="J23" s="28">
        <f>C35*J22/60</f>
        <v>24</v>
      </c>
      <c r="K23" s="24" t="s">
        <v>45</v>
      </c>
    </row>
    <row r="24" spans="1:11" ht="15.75" x14ac:dyDescent="0.25">
      <c r="B24" s="112" t="s">
        <v>103</v>
      </c>
      <c r="C24" s="3"/>
      <c r="D24" s="3"/>
      <c r="E24" s="2" t="s">
        <v>35</v>
      </c>
      <c r="H24" s="5"/>
      <c r="I24" s="78" t="s">
        <v>90</v>
      </c>
      <c r="J24" s="152" t="s">
        <v>91</v>
      </c>
      <c r="K24" s="153"/>
    </row>
    <row r="25" spans="1:11" ht="15.75" x14ac:dyDescent="0.25">
      <c r="B25" s="137"/>
      <c r="C25" s="138"/>
      <c r="D25" s="3"/>
      <c r="E25" s="87" t="s">
        <v>63</v>
      </c>
      <c r="F25" s="101" t="s">
        <v>92</v>
      </c>
      <c r="G25" s="50">
        <v>50</v>
      </c>
      <c r="H25" s="5"/>
      <c r="I25" s="39"/>
      <c r="J25" s="154"/>
      <c r="K25" s="155"/>
    </row>
    <row r="26" spans="1:11" ht="15.75" x14ac:dyDescent="0.25">
      <c r="B26" s="139"/>
      <c r="C26" s="140"/>
      <c r="D26" s="3"/>
      <c r="E26" s="88" t="s">
        <v>64</v>
      </c>
      <c r="F26" s="91" t="s">
        <v>93</v>
      </c>
      <c r="G26" s="51">
        <v>800</v>
      </c>
      <c r="H26" s="5"/>
      <c r="I26" s="102"/>
    </row>
    <row r="27" spans="1:11" ht="15.75" x14ac:dyDescent="0.25">
      <c r="B27" s="139"/>
      <c r="C27" s="140"/>
      <c r="D27" s="3"/>
      <c r="E27" s="88" t="s">
        <v>63</v>
      </c>
      <c r="F27" s="91" t="s">
        <v>94</v>
      </c>
      <c r="G27" s="51">
        <v>50</v>
      </c>
      <c r="H27" s="5"/>
      <c r="I27" s="102"/>
      <c r="J27" s="28"/>
      <c r="K27" s="5"/>
    </row>
    <row r="28" spans="1:11" ht="15.75" x14ac:dyDescent="0.25">
      <c r="B28" s="139"/>
      <c r="C28" s="140"/>
      <c r="D28" s="3"/>
      <c r="E28" s="88" t="s">
        <v>64</v>
      </c>
      <c r="F28" s="91" t="s">
        <v>95</v>
      </c>
      <c r="G28" s="51">
        <v>800</v>
      </c>
      <c r="H28" s="5"/>
      <c r="I28" s="102"/>
      <c r="J28" s="28"/>
      <c r="K28" s="5"/>
    </row>
    <row r="29" spans="1:11" ht="15.75" x14ac:dyDescent="0.25">
      <c r="B29" s="139"/>
      <c r="C29" s="140"/>
      <c r="D29" s="3"/>
      <c r="E29" s="88" t="s">
        <v>63</v>
      </c>
      <c r="F29" s="76" t="s">
        <v>59</v>
      </c>
      <c r="G29" s="51">
        <v>38</v>
      </c>
      <c r="H29" s="5"/>
      <c r="I29" s="102"/>
      <c r="J29" s="28"/>
      <c r="K29" s="5"/>
    </row>
    <row r="30" spans="1:11" ht="15.75" x14ac:dyDescent="0.25">
      <c r="B30" s="141"/>
      <c r="C30" s="142"/>
      <c r="D30" s="3"/>
      <c r="E30" s="89" t="s">
        <v>64</v>
      </c>
      <c r="F30" s="92" t="s">
        <v>30</v>
      </c>
      <c r="G30" s="52">
        <v>40</v>
      </c>
      <c r="H30" s="5"/>
      <c r="I30" s="102"/>
      <c r="J30" s="28"/>
      <c r="K30" s="5"/>
    </row>
    <row r="31" spans="1:11" ht="15.75" x14ac:dyDescent="0.25">
      <c r="C31" s="3"/>
      <c r="D31" s="3"/>
      <c r="E31" s="103"/>
      <c r="F31" s="76"/>
      <c r="G31" s="104"/>
      <c r="H31" s="5"/>
      <c r="I31" s="102"/>
      <c r="J31" s="28"/>
      <c r="K31" s="5"/>
    </row>
    <row r="32" spans="1:11" ht="15.75" x14ac:dyDescent="0.25">
      <c r="A32" s="2" t="s">
        <v>1</v>
      </c>
      <c r="E32" s="6"/>
      <c r="H32" s="105">
        <v>1130</v>
      </c>
      <c r="I32" s="105">
        <v>1135</v>
      </c>
    </row>
    <row r="33" spans="1:11" x14ac:dyDescent="0.2">
      <c r="A33" s="9" t="s">
        <v>5</v>
      </c>
      <c r="B33" s="10" t="s">
        <v>5</v>
      </c>
      <c r="C33" s="15" t="s">
        <v>5</v>
      </c>
      <c r="D33" s="135" t="s">
        <v>6</v>
      </c>
      <c r="E33" s="136"/>
      <c r="F33" s="15" t="s">
        <v>8</v>
      </c>
      <c r="G33" s="9" t="s">
        <v>9</v>
      </c>
      <c r="H33" s="15" t="s">
        <v>16</v>
      </c>
      <c r="I33" s="9" t="s">
        <v>12</v>
      </c>
      <c r="J33" s="9" t="s">
        <v>33</v>
      </c>
      <c r="K33" s="10" t="s">
        <v>15</v>
      </c>
    </row>
    <row r="34" spans="1:11" x14ac:dyDescent="0.2">
      <c r="A34" s="11" t="s">
        <v>17</v>
      </c>
      <c r="B34" s="12" t="s">
        <v>20</v>
      </c>
      <c r="C34" s="16" t="s">
        <v>6</v>
      </c>
      <c r="D34" s="150" t="s">
        <v>7</v>
      </c>
      <c r="E34" s="151"/>
      <c r="F34" s="16" t="s">
        <v>14</v>
      </c>
      <c r="G34" s="14" t="s">
        <v>10</v>
      </c>
      <c r="H34" s="16" t="s">
        <v>11</v>
      </c>
      <c r="I34" s="11" t="s">
        <v>11</v>
      </c>
      <c r="J34" s="11" t="s">
        <v>34</v>
      </c>
      <c r="K34" s="13"/>
    </row>
    <row r="35" spans="1:11" ht="15.75" thickBot="1" x14ac:dyDescent="0.3">
      <c r="A35" s="57"/>
      <c r="B35" s="57" t="s">
        <v>3</v>
      </c>
      <c r="C35" s="58">
        <v>24</v>
      </c>
      <c r="D35" s="118" t="s">
        <v>117</v>
      </c>
      <c r="E35" s="119"/>
      <c r="F35" s="59" t="s">
        <v>19</v>
      </c>
      <c r="G35" s="59" t="s">
        <v>19</v>
      </c>
      <c r="H35" s="59" t="s">
        <v>19</v>
      </c>
      <c r="I35" s="59" t="s">
        <v>19</v>
      </c>
      <c r="J35" s="59"/>
      <c r="K35" s="60"/>
    </row>
    <row r="36" spans="1:11" ht="15" x14ac:dyDescent="0.25">
      <c r="A36" s="54">
        <v>0</v>
      </c>
      <c r="B36" s="20" t="s">
        <v>4</v>
      </c>
      <c r="C36" s="43">
        <v>10</v>
      </c>
      <c r="D36" s="148" t="s">
        <v>111</v>
      </c>
      <c r="E36" s="149"/>
      <c r="F36" s="55">
        <v>0</v>
      </c>
      <c r="G36" s="55">
        <v>0</v>
      </c>
      <c r="H36" s="55">
        <v>0</v>
      </c>
      <c r="I36" s="55">
        <v>0</v>
      </c>
      <c r="J36" s="56">
        <f>C36*C15</f>
        <v>1500</v>
      </c>
      <c r="K36" s="45" t="s">
        <v>75</v>
      </c>
    </row>
    <row r="37" spans="1:11" ht="15" x14ac:dyDescent="0.25">
      <c r="A37" s="21">
        <v>1</v>
      </c>
      <c r="B37" s="22" t="s">
        <v>51</v>
      </c>
      <c r="C37" s="44">
        <v>140</v>
      </c>
      <c r="D37" s="145" t="s">
        <v>0</v>
      </c>
      <c r="E37" s="146"/>
      <c r="F37" s="42">
        <v>1</v>
      </c>
      <c r="G37" s="42">
        <v>1</v>
      </c>
      <c r="H37" s="42">
        <v>9</v>
      </c>
      <c r="I37" s="42">
        <v>0</v>
      </c>
      <c r="J37" s="26">
        <f t="shared" ref="J37:J43" si="0">IF(OR(G37=1,OR(G37="Y",G37="y")),CEILING(C37+J36,Cycle),C37+J36)</f>
        <v>1650</v>
      </c>
      <c r="K37" s="46" t="s">
        <v>74</v>
      </c>
    </row>
    <row r="38" spans="1:11" ht="15" x14ac:dyDescent="0.25">
      <c r="A38" s="21">
        <v>2</v>
      </c>
      <c r="B38" s="22" t="s">
        <v>60</v>
      </c>
      <c r="C38" s="44">
        <v>290</v>
      </c>
      <c r="D38" s="145" t="s">
        <v>0</v>
      </c>
      <c r="E38" s="146"/>
      <c r="F38" s="42">
        <v>2</v>
      </c>
      <c r="G38" s="42">
        <v>1</v>
      </c>
      <c r="H38" s="42">
        <v>9</v>
      </c>
      <c r="I38" s="42">
        <v>4</v>
      </c>
      <c r="J38" s="26">
        <f t="shared" si="0"/>
        <v>1950</v>
      </c>
      <c r="K38" s="46" t="s">
        <v>80</v>
      </c>
    </row>
    <row r="39" spans="1:11" ht="15" x14ac:dyDescent="0.25">
      <c r="A39" s="21">
        <v>3</v>
      </c>
      <c r="B39" s="22" t="s">
        <v>61</v>
      </c>
      <c r="C39" s="44">
        <v>440</v>
      </c>
      <c r="D39" s="145" t="s">
        <v>0</v>
      </c>
      <c r="E39" s="146"/>
      <c r="F39" s="42">
        <v>2</v>
      </c>
      <c r="G39" s="42">
        <v>1</v>
      </c>
      <c r="H39" s="42">
        <v>9</v>
      </c>
      <c r="I39" s="42">
        <v>12</v>
      </c>
      <c r="J39" s="26">
        <f t="shared" si="0"/>
        <v>2400</v>
      </c>
      <c r="K39" s="46" t="s">
        <v>81</v>
      </c>
    </row>
    <row r="40" spans="1:11" ht="15" x14ac:dyDescent="0.25">
      <c r="A40" s="21">
        <v>4</v>
      </c>
      <c r="B40" s="22" t="s">
        <v>118</v>
      </c>
      <c r="C40" s="44">
        <v>500</v>
      </c>
      <c r="D40" s="145" t="s">
        <v>0</v>
      </c>
      <c r="E40" s="146"/>
      <c r="F40" s="42">
        <v>3</v>
      </c>
      <c r="G40" s="42">
        <v>0</v>
      </c>
      <c r="H40" s="42">
        <v>13</v>
      </c>
      <c r="I40" s="42">
        <v>13</v>
      </c>
      <c r="J40" s="26">
        <f t="shared" si="0"/>
        <v>2900</v>
      </c>
      <c r="K40" s="46" t="s">
        <v>82</v>
      </c>
    </row>
    <row r="41" spans="1:11" ht="15" x14ac:dyDescent="0.25">
      <c r="A41" s="21">
        <v>5</v>
      </c>
      <c r="B41" s="22" t="s">
        <v>119</v>
      </c>
      <c r="C41" s="44">
        <v>240</v>
      </c>
      <c r="D41" s="145" t="s">
        <v>0</v>
      </c>
      <c r="E41" s="146"/>
      <c r="F41" s="42">
        <v>3</v>
      </c>
      <c r="G41" s="42">
        <v>1</v>
      </c>
      <c r="H41" s="42">
        <v>13</v>
      </c>
      <c r="I41" s="42">
        <v>1</v>
      </c>
      <c r="J41" s="26">
        <f t="shared" si="0"/>
        <v>3150</v>
      </c>
      <c r="K41" s="46" t="s">
        <v>83</v>
      </c>
    </row>
    <row r="42" spans="1:11" ht="15" x14ac:dyDescent="0.25">
      <c r="A42" s="21">
        <v>6</v>
      </c>
      <c r="B42" s="22" t="s">
        <v>52</v>
      </c>
      <c r="C42" s="44">
        <v>440</v>
      </c>
      <c r="D42" s="145" t="s">
        <v>0</v>
      </c>
      <c r="E42" s="146"/>
      <c r="F42" s="42">
        <v>1</v>
      </c>
      <c r="G42" s="42">
        <v>0</v>
      </c>
      <c r="H42" s="42">
        <v>3</v>
      </c>
      <c r="I42" s="42">
        <v>2</v>
      </c>
      <c r="J42" s="26">
        <f t="shared" si="0"/>
        <v>3590</v>
      </c>
      <c r="K42" s="46" t="s">
        <v>84</v>
      </c>
    </row>
    <row r="43" spans="1:11" ht="15" x14ac:dyDescent="0.25">
      <c r="A43" s="21">
        <v>7</v>
      </c>
      <c r="B43" s="22" t="s">
        <v>13</v>
      </c>
      <c r="C43" s="44">
        <v>1</v>
      </c>
      <c r="D43" s="145" t="s">
        <v>0</v>
      </c>
      <c r="E43" s="146"/>
      <c r="F43" s="42">
        <v>1</v>
      </c>
      <c r="G43" s="42">
        <v>1</v>
      </c>
      <c r="H43" s="42">
        <v>1</v>
      </c>
      <c r="I43" s="42">
        <v>0</v>
      </c>
      <c r="J43" s="26">
        <f t="shared" si="0"/>
        <v>3600</v>
      </c>
      <c r="K43" s="46" t="s">
        <v>66</v>
      </c>
    </row>
    <row r="45" spans="1:11" ht="15" x14ac:dyDescent="0.2">
      <c r="A45" s="68" t="s">
        <v>23</v>
      </c>
      <c r="B45" s="23"/>
      <c r="C45" s="23"/>
      <c r="D45" s="23"/>
      <c r="E45" s="23"/>
      <c r="F45" s="23"/>
      <c r="G45" s="23"/>
      <c r="H45" s="23"/>
      <c r="I45" s="23"/>
      <c r="J45" s="23"/>
      <c r="K45" s="62"/>
    </row>
    <row r="46" spans="1:11" s="4" customFormat="1" ht="12" customHeight="1" x14ac:dyDescent="0.2">
      <c r="A46" s="69" t="s">
        <v>25</v>
      </c>
      <c r="B46" s="70" t="s">
        <v>112</v>
      </c>
      <c r="C46" s="70"/>
      <c r="D46" s="70"/>
      <c r="E46" s="70"/>
      <c r="F46" s="70"/>
      <c r="G46" s="70"/>
      <c r="H46" s="70"/>
      <c r="I46" s="70"/>
      <c r="J46" s="70"/>
      <c r="K46" s="71"/>
    </row>
    <row r="47" spans="1:11" s="4" customFormat="1" ht="12" customHeight="1" x14ac:dyDescent="0.2">
      <c r="A47" s="72"/>
      <c r="B47" s="70" t="s">
        <v>113</v>
      </c>
      <c r="C47" s="70"/>
      <c r="D47" s="70"/>
      <c r="E47" s="70"/>
      <c r="F47" s="70"/>
      <c r="G47" s="70"/>
      <c r="H47" s="70"/>
      <c r="I47" s="70"/>
      <c r="J47" s="70"/>
      <c r="K47" s="71"/>
    </row>
    <row r="48" spans="1:11" s="4" customFormat="1" ht="12" customHeight="1" x14ac:dyDescent="0.25">
      <c r="A48" s="72"/>
      <c r="B48" s="70" t="s">
        <v>46</v>
      </c>
      <c r="C48" s="70"/>
      <c r="D48" s="70"/>
      <c r="E48" s="70"/>
      <c r="F48" s="70"/>
      <c r="G48" s="70"/>
      <c r="H48" s="70"/>
      <c r="I48" s="70"/>
      <c r="J48" s="70"/>
      <c r="K48" s="71"/>
    </row>
    <row r="49" spans="1:11" s="4" customFormat="1" ht="12" customHeight="1" x14ac:dyDescent="0.25">
      <c r="A49" s="69" t="s">
        <v>27</v>
      </c>
      <c r="B49" s="70" t="s">
        <v>47</v>
      </c>
      <c r="C49" s="70"/>
      <c r="D49" s="70"/>
      <c r="E49" s="70"/>
      <c r="F49" s="70"/>
      <c r="G49" s="70"/>
      <c r="H49" s="70"/>
      <c r="I49" s="70"/>
      <c r="J49" s="70"/>
      <c r="K49" s="71"/>
    </row>
    <row r="50" spans="1:11" s="4" customFormat="1" ht="12" customHeight="1" x14ac:dyDescent="0.2">
      <c r="A50" s="72"/>
      <c r="B50" s="70"/>
      <c r="C50" s="70"/>
      <c r="D50" s="70"/>
      <c r="E50" s="70"/>
      <c r="F50" s="70"/>
      <c r="G50" s="70"/>
      <c r="H50" s="70"/>
      <c r="I50" s="70"/>
      <c r="J50" s="70"/>
      <c r="K50" s="71"/>
    </row>
    <row r="51" spans="1:11" ht="12" customHeight="1" x14ac:dyDescent="0.2">
      <c r="A51" s="73" t="s">
        <v>24</v>
      </c>
      <c r="B51" s="5"/>
      <c r="C51" s="5"/>
      <c r="D51" s="5"/>
      <c r="E51" s="5"/>
      <c r="F51" s="5"/>
      <c r="G51" s="5"/>
      <c r="H51" s="5"/>
      <c r="I51" s="5"/>
      <c r="J51" s="5"/>
      <c r="K51" s="24"/>
    </row>
    <row r="52" spans="1:11" ht="12" customHeight="1" x14ac:dyDescent="0.2">
      <c r="A52" s="69" t="s">
        <v>25</v>
      </c>
      <c r="B52" s="70"/>
      <c r="C52" s="70"/>
      <c r="D52" s="70"/>
      <c r="E52" s="70"/>
      <c r="F52" s="70"/>
      <c r="G52" s="70"/>
      <c r="H52" s="70"/>
      <c r="I52" s="70"/>
      <c r="J52" s="70"/>
      <c r="K52" s="71"/>
    </row>
    <row r="53" spans="1:11" ht="12" customHeight="1" x14ac:dyDescent="0.2">
      <c r="A53" s="72"/>
      <c r="B53" s="74" t="s">
        <v>26</v>
      </c>
      <c r="C53" s="70"/>
      <c r="D53" s="70"/>
      <c r="E53" s="70"/>
      <c r="F53" s="70"/>
      <c r="G53" s="70"/>
      <c r="H53" s="70"/>
      <c r="I53" s="70"/>
      <c r="J53" s="70"/>
      <c r="K53" s="71"/>
    </row>
    <row r="54" spans="1:11" ht="12" customHeight="1" x14ac:dyDescent="0.2">
      <c r="A54" s="69" t="s">
        <v>27</v>
      </c>
      <c r="B54" s="70" t="s">
        <v>115</v>
      </c>
      <c r="C54" s="70"/>
      <c r="D54" s="70"/>
      <c r="E54" s="70"/>
      <c r="F54" s="70"/>
      <c r="G54" s="70"/>
      <c r="H54" s="70"/>
      <c r="I54" s="70"/>
      <c r="J54" s="70"/>
      <c r="K54" s="71"/>
    </row>
    <row r="55" spans="1:11" ht="12" customHeight="1" x14ac:dyDescent="0.2">
      <c r="A55" s="69"/>
      <c r="B55" s="70" t="s">
        <v>48</v>
      </c>
      <c r="C55" s="70"/>
      <c r="D55" s="70"/>
      <c r="E55" s="70"/>
      <c r="F55" s="70"/>
      <c r="G55" s="70"/>
      <c r="H55" s="70"/>
      <c r="I55" s="70"/>
      <c r="J55" s="70"/>
      <c r="K55" s="71"/>
    </row>
    <row r="56" spans="1:11" ht="12" customHeight="1" x14ac:dyDescent="0.25">
      <c r="A56" s="72"/>
      <c r="B56" s="70" t="s">
        <v>67</v>
      </c>
      <c r="C56" s="70"/>
      <c r="D56" s="70"/>
      <c r="E56" s="70"/>
      <c r="F56" s="70"/>
      <c r="G56" s="70"/>
      <c r="H56" s="70"/>
      <c r="I56" s="70"/>
      <c r="J56" s="70"/>
      <c r="K56" s="71"/>
    </row>
    <row r="57" spans="1:11" ht="12" customHeight="1" x14ac:dyDescent="0.2">
      <c r="A57" s="17"/>
      <c r="B57" s="5"/>
      <c r="C57" s="5"/>
      <c r="D57" s="5"/>
      <c r="E57" s="5"/>
      <c r="F57" s="5"/>
      <c r="G57" s="5"/>
      <c r="H57" s="5"/>
      <c r="I57" s="5"/>
      <c r="J57" s="5"/>
      <c r="K57" s="24"/>
    </row>
    <row r="58" spans="1:11" ht="12" customHeight="1" x14ac:dyDescent="0.2">
      <c r="A58" s="73" t="s">
        <v>28</v>
      </c>
      <c r="B58" s="5"/>
      <c r="C58" s="5"/>
      <c r="D58" s="5"/>
      <c r="E58" s="5"/>
      <c r="F58" s="5"/>
      <c r="G58" s="5"/>
      <c r="H58" s="5"/>
      <c r="I58" s="5"/>
      <c r="J58" s="5"/>
      <c r="K58" s="24"/>
    </row>
    <row r="59" spans="1:11" x14ac:dyDescent="0.2">
      <c r="A59" s="73"/>
      <c r="B59" s="143" t="s">
        <v>116</v>
      </c>
      <c r="C59" s="144"/>
      <c r="D59" s="144"/>
      <c r="E59" s="144"/>
      <c r="F59" s="144"/>
      <c r="G59" s="144"/>
      <c r="H59" s="144"/>
      <c r="I59" s="144"/>
      <c r="J59" s="144"/>
      <c r="K59" s="140"/>
    </row>
    <row r="60" spans="1:11" ht="16.5" customHeight="1" x14ac:dyDescent="0.2">
      <c r="A60" s="73"/>
      <c r="B60" s="144"/>
      <c r="C60" s="144"/>
      <c r="D60" s="144"/>
      <c r="E60" s="144"/>
      <c r="F60" s="144"/>
      <c r="G60" s="144"/>
      <c r="H60" s="144"/>
      <c r="I60" s="144"/>
      <c r="J60" s="144"/>
      <c r="K60" s="140"/>
    </row>
    <row r="61" spans="1:11" s="4" customFormat="1" ht="12" customHeight="1" x14ac:dyDescent="0.2">
      <c r="A61" s="75"/>
      <c r="B61" s="76"/>
      <c r="C61" s="76"/>
      <c r="D61" s="76"/>
      <c r="E61" s="76"/>
      <c r="F61" s="76"/>
      <c r="G61" s="76"/>
      <c r="H61" s="76"/>
      <c r="I61" s="76"/>
      <c r="J61" s="76"/>
      <c r="K61" s="77"/>
    </row>
    <row r="62" spans="1:11" ht="15.75" x14ac:dyDescent="0.25">
      <c r="A62" s="78" t="s">
        <v>53</v>
      </c>
      <c r="B62" s="5"/>
      <c r="C62" s="5"/>
      <c r="D62" s="79"/>
      <c r="E62" s="5"/>
      <c r="F62" s="86" t="s">
        <v>62</v>
      </c>
      <c r="G62" s="5"/>
      <c r="H62" s="5"/>
      <c r="I62" s="5"/>
      <c r="J62" s="5"/>
      <c r="K62" s="24"/>
    </row>
    <row r="63" spans="1:11" ht="12" customHeight="1" x14ac:dyDescent="0.25">
      <c r="A63" s="80">
        <v>1</v>
      </c>
      <c r="B63" s="70" t="s">
        <v>69</v>
      </c>
      <c r="C63" s="70"/>
      <c r="D63" s="70"/>
      <c r="E63" s="70"/>
      <c r="F63" s="70"/>
      <c r="G63" s="70"/>
      <c r="H63" s="81">
        <v>4</v>
      </c>
      <c r="I63" s="70" t="s">
        <v>70</v>
      </c>
      <c r="J63" s="70"/>
      <c r="K63" s="71"/>
    </row>
    <row r="64" spans="1:11" ht="12" customHeight="1" x14ac:dyDescent="0.25">
      <c r="A64" s="80">
        <v>2</v>
      </c>
      <c r="B64" s="70" t="s">
        <v>68</v>
      </c>
      <c r="C64" s="70"/>
      <c r="D64" s="70"/>
      <c r="E64" s="70"/>
      <c r="F64" s="70"/>
      <c r="G64" s="70"/>
      <c r="H64" s="81">
        <v>8</v>
      </c>
      <c r="I64" s="70" t="s">
        <v>71</v>
      </c>
      <c r="J64" s="70"/>
      <c r="K64" s="71"/>
    </row>
    <row r="65" spans="1:11" ht="12" customHeight="1" x14ac:dyDescent="0.2">
      <c r="A65" s="73"/>
      <c r="B65" s="5"/>
      <c r="C65" s="5"/>
      <c r="D65" s="5"/>
      <c r="E65" s="5"/>
      <c r="F65" s="5"/>
      <c r="G65" s="5"/>
      <c r="H65" s="5"/>
      <c r="I65" s="5"/>
      <c r="J65" s="5"/>
      <c r="K65" s="24"/>
    </row>
    <row r="66" spans="1:11" ht="15.75" x14ac:dyDescent="0.25">
      <c r="A66" s="78" t="s">
        <v>54</v>
      </c>
      <c r="B66" s="5"/>
      <c r="C66" s="5"/>
      <c r="D66" s="79"/>
      <c r="E66" s="5"/>
      <c r="F66" s="86" t="s">
        <v>62</v>
      </c>
      <c r="G66" s="5"/>
      <c r="H66" s="5"/>
      <c r="I66" s="5"/>
      <c r="J66" s="5"/>
      <c r="K66" s="24"/>
    </row>
    <row r="67" spans="1:11" ht="12" customHeight="1" x14ac:dyDescent="0.25">
      <c r="A67" s="80">
        <v>1</v>
      </c>
      <c r="B67" s="70" t="s">
        <v>22</v>
      </c>
      <c r="C67" s="70"/>
      <c r="D67" s="70"/>
      <c r="E67" s="70"/>
      <c r="F67" s="70"/>
      <c r="G67" s="70"/>
      <c r="H67" s="81">
        <v>4</v>
      </c>
      <c r="I67" s="70" t="s">
        <v>56</v>
      </c>
      <c r="J67" s="70"/>
      <c r="K67" s="71"/>
    </row>
    <row r="68" spans="1:11" ht="12" customHeight="1" x14ac:dyDescent="0.25">
      <c r="A68" s="82">
        <v>2</v>
      </c>
      <c r="B68" s="83" t="s">
        <v>58</v>
      </c>
      <c r="C68" s="83"/>
      <c r="D68" s="83"/>
      <c r="E68" s="83"/>
      <c r="F68" s="83"/>
      <c r="G68" s="83"/>
      <c r="H68" s="84">
        <v>8</v>
      </c>
      <c r="I68" s="83" t="s">
        <v>57</v>
      </c>
      <c r="J68" s="83"/>
      <c r="K68" s="85"/>
    </row>
  </sheetData>
  <mergeCells count="22">
    <mergeCell ref="A15:B15"/>
    <mergeCell ref="A16:B16"/>
    <mergeCell ref="A6:K12"/>
    <mergeCell ref="B25:C30"/>
    <mergeCell ref="A1:B1"/>
    <mergeCell ref="C1:D1"/>
    <mergeCell ref="I3:J3"/>
    <mergeCell ref="A20:B20"/>
    <mergeCell ref="A21:B21"/>
    <mergeCell ref="J24:K25"/>
    <mergeCell ref="D33:E33"/>
    <mergeCell ref="B59:K60"/>
    <mergeCell ref="D42:E42"/>
    <mergeCell ref="D43:E43"/>
    <mergeCell ref="D38:E38"/>
    <mergeCell ref="D39:E39"/>
    <mergeCell ref="D40:E40"/>
    <mergeCell ref="D41:E41"/>
    <mergeCell ref="D34:E34"/>
    <mergeCell ref="D35:E35"/>
    <mergeCell ref="D36:E36"/>
    <mergeCell ref="D37:E37"/>
  </mergeCells>
  <phoneticPr fontId="0" type="noConversion"/>
  <pageMargins left="1.5" right="0.5" top="1" bottom="0.75" header="0.5" footer="0.5"/>
  <pageSetup scale="70" orientation="portrait" r:id="rId1"/>
  <headerFooter alignWithMargins="0">
    <oddHeader>&amp;L&amp;"Arial,Bold Italic"&amp;12Tekran Inc.&amp;R(c) 1998-2001</oddHeader>
    <oddFooter>&amp;L&amp;"Arial,Bold"Tab: &amp;A&amp;R&amp;"Arial,Bold"File: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zoomScaleNormal="100" workbookViewId="0">
      <selection activeCell="C15" sqref="C15"/>
    </sheetView>
  </sheetViews>
  <sheetFormatPr defaultRowHeight="12.75" x14ac:dyDescent="0.2"/>
  <cols>
    <col min="1" max="1" width="4.7109375" customWidth="1"/>
    <col min="2" max="2" width="19.85546875" customWidth="1"/>
    <col min="4" max="4" width="6.85546875" customWidth="1"/>
    <col min="5" max="5" width="5.7109375" customWidth="1"/>
    <col min="6" max="6" width="16.140625" customWidth="1"/>
    <col min="7" max="7" width="8.28515625" customWidth="1"/>
    <col min="8" max="8" width="5.42578125" customWidth="1"/>
    <col min="9" max="9" width="6.5703125" customWidth="1"/>
    <col min="10" max="10" width="11" customWidth="1"/>
    <col min="11" max="11" width="26.85546875" customWidth="1"/>
  </cols>
  <sheetData>
    <row r="1" spans="1:11" ht="20.25" x14ac:dyDescent="0.3">
      <c r="A1" s="116" t="s">
        <v>87</v>
      </c>
      <c r="B1" s="117"/>
      <c r="C1" s="115" t="s">
        <v>98</v>
      </c>
      <c r="D1" s="115"/>
      <c r="E1" s="95"/>
      <c r="F1" s="95"/>
      <c r="G1" s="95"/>
      <c r="H1" s="95"/>
      <c r="I1" s="95"/>
      <c r="J1" s="95"/>
      <c r="K1" s="106" t="s">
        <v>99</v>
      </c>
    </row>
    <row r="2" spans="1:11" s="1" customFormat="1" ht="15.75" x14ac:dyDescent="0.25">
      <c r="A2" s="64"/>
      <c r="B2" s="64"/>
      <c r="C2" s="64"/>
      <c r="D2" s="64"/>
      <c r="E2" s="64"/>
      <c r="F2" s="64"/>
      <c r="G2" s="64"/>
      <c r="H2" s="64"/>
      <c r="I2" s="64"/>
      <c r="J2" s="64"/>
      <c r="K2" s="64"/>
    </row>
    <row r="3" spans="1:11" s="1" customFormat="1" ht="15" x14ac:dyDescent="0.2">
      <c r="A3" s="107" t="s">
        <v>100</v>
      </c>
      <c r="B3" s="7"/>
      <c r="C3" s="97">
        <v>2.06</v>
      </c>
      <c r="D3" s="7"/>
      <c r="E3" s="7"/>
      <c r="F3" s="7"/>
      <c r="G3" s="7"/>
      <c r="H3" s="47"/>
      <c r="I3" s="147" t="s">
        <v>49</v>
      </c>
      <c r="J3" s="147"/>
      <c r="K3" s="93" t="s">
        <v>122</v>
      </c>
    </row>
    <row r="4" spans="1:11" s="1" customFormat="1" ht="15" x14ac:dyDescent="0.2">
      <c r="A4" s="66"/>
      <c r="B4" s="7"/>
      <c r="C4" s="67"/>
      <c r="D4" s="7"/>
      <c r="E4" s="7"/>
      <c r="F4" s="7"/>
      <c r="G4" s="7"/>
      <c r="H4" s="47"/>
      <c r="I4" s="53"/>
      <c r="J4" s="53"/>
      <c r="K4" s="63"/>
    </row>
    <row r="5" spans="1:11" s="1" customFormat="1" ht="15.75" x14ac:dyDescent="0.25">
      <c r="A5" s="8" t="s">
        <v>18</v>
      </c>
      <c r="B5" s="7"/>
      <c r="C5" s="7"/>
      <c r="D5" s="7"/>
      <c r="E5" s="108" t="s">
        <v>96</v>
      </c>
      <c r="F5" s="7"/>
      <c r="G5" s="7"/>
      <c r="H5" s="7"/>
      <c r="I5" s="7"/>
      <c r="J5" s="7"/>
    </row>
    <row r="6" spans="1:11" s="41" customFormat="1" ht="12" customHeight="1" x14ac:dyDescent="0.2">
      <c r="A6" s="156" t="s">
        <v>106</v>
      </c>
      <c r="B6" s="125"/>
      <c r="C6" s="125"/>
      <c r="D6" s="125"/>
      <c r="E6" s="125"/>
      <c r="F6" s="125"/>
      <c r="G6" s="125"/>
      <c r="H6" s="125"/>
      <c r="I6" s="125"/>
      <c r="J6" s="125"/>
      <c r="K6" s="126"/>
    </row>
    <row r="7" spans="1:11" s="41" customFormat="1" ht="12" customHeight="1" x14ac:dyDescent="0.2">
      <c r="A7" s="127"/>
      <c r="B7" s="128"/>
      <c r="C7" s="128"/>
      <c r="D7" s="128"/>
      <c r="E7" s="128"/>
      <c r="F7" s="128"/>
      <c r="G7" s="128"/>
      <c r="H7" s="128"/>
      <c r="I7" s="128"/>
      <c r="J7" s="128"/>
      <c r="K7" s="129"/>
    </row>
    <row r="8" spans="1:11" s="41" customFormat="1" ht="12" customHeight="1" x14ac:dyDescent="0.2">
      <c r="A8" s="127"/>
      <c r="B8" s="128"/>
      <c r="C8" s="128"/>
      <c r="D8" s="128"/>
      <c r="E8" s="128"/>
      <c r="F8" s="128"/>
      <c r="G8" s="128"/>
      <c r="H8" s="128"/>
      <c r="I8" s="128"/>
      <c r="J8" s="128"/>
      <c r="K8" s="129"/>
    </row>
    <row r="9" spans="1:11" s="41" customFormat="1" ht="12" customHeight="1" x14ac:dyDescent="0.2">
      <c r="A9" s="127"/>
      <c r="B9" s="128"/>
      <c r="C9" s="128"/>
      <c r="D9" s="128"/>
      <c r="E9" s="128"/>
      <c r="F9" s="128"/>
      <c r="G9" s="128"/>
      <c r="H9" s="128"/>
      <c r="I9" s="128"/>
      <c r="J9" s="128"/>
      <c r="K9" s="129"/>
    </row>
    <row r="10" spans="1:11" s="41" customFormat="1" ht="12.75" customHeight="1" x14ac:dyDescent="0.2">
      <c r="A10" s="127"/>
      <c r="B10" s="128"/>
      <c r="C10" s="128"/>
      <c r="D10" s="128"/>
      <c r="E10" s="128"/>
      <c r="F10" s="128"/>
      <c r="G10" s="128"/>
      <c r="H10" s="128"/>
      <c r="I10" s="128"/>
      <c r="J10" s="128"/>
      <c r="K10" s="129"/>
    </row>
    <row r="11" spans="1:11" s="41" customFormat="1" ht="12" customHeight="1" x14ac:dyDescent="0.2">
      <c r="A11" s="127"/>
      <c r="B11" s="128"/>
      <c r="C11" s="128"/>
      <c r="D11" s="128"/>
      <c r="E11" s="128"/>
      <c r="F11" s="128"/>
      <c r="G11" s="128"/>
      <c r="H11" s="128"/>
      <c r="I11" s="128"/>
      <c r="J11" s="128"/>
      <c r="K11" s="129"/>
    </row>
    <row r="12" spans="1:11" s="65" customFormat="1" ht="12" customHeight="1" x14ac:dyDescent="0.2">
      <c r="A12" s="130"/>
      <c r="B12" s="131"/>
      <c r="C12" s="131"/>
      <c r="D12" s="131"/>
      <c r="E12" s="131"/>
      <c r="F12" s="131"/>
      <c r="G12" s="131"/>
      <c r="H12" s="131"/>
      <c r="I12" s="131"/>
      <c r="J12" s="131"/>
      <c r="K12" s="132"/>
    </row>
    <row r="13" spans="1:11" ht="15.75" x14ac:dyDescent="0.25">
      <c r="A13" s="18"/>
      <c r="B13" s="18"/>
      <c r="C13" s="18"/>
      <c r="D13" s="18"/>
      <c r="E13" s="19" t="s">
        <v>55</v>
      </c>
      <c r="F13" s="18"/>
      <c r="G13" s="18"/>
      <c r="H13" s="18"/>
      <c r="I13" s="18"/>
      <c r="J13" s="18"/>
      <c r="K13" s="18"/>
    </row>
    <row r="14" spans="1:11" ht="15.75" x14ac:dyDescent="0.25">
      <c r="A14" s="2" t="s">
        <v>107</v>
      </c>
      <c r="D14" s="5"/>
      <c r="E14" s="2" t="s">
        <v>35</v>
      </c>
      <c r="I14" s="19" t="s">
        <v>21</v>
      </c>
      <c r="K14" s="6"/>
    </row>
    <row r="15" spans="1:11" ht="15.75" x14ac:dyDescent="0.25">
      <c r="A15" s="120" t="s">
        <v>36</v>
      </c>
      <c r="B15" s="121"/>
      <c r="C15" s="98">
        <v>300</v>
      </c>
      <c r="D15" s="30"/>
      <c r="E15" s="87" t="s">
        <v>63</v>
      </c>
      <c r="F15" s="90" t="s">
        <v>59</v>
      </c>
      <c r="G15" s="50">
        <v>38</v>
      </c>
      <c r="I15" s="33"/>
      <c r="J15" s="61">
        <f>C15*C16/60</f>
        <v>5</v>
      </c>
      <c r="K15" s="34" t="s">
        <v>108</v>
      </c>
    </row>
    <row r="16" spans="1:11" ht="15.75" x14ac:dyDescent="0.25">
      <c r="A16" s="122" t="s">
        <v>39</v>
      </c>
      <c r="B16" s="123"/>
      <c r="C16" s="99">
        <v>1</v>
      </c>
      <c r="D16" s="30"/>
      <c r="E16" s="88" t="s">
        <v>64</v>
      </c>
      <c r="F16" s="76" t="s">
        <v>30</v>
      </c>
      <c r="G16" s="51">
        <v>40</v>
      </c>
      <c r="I16" s="17"/>
      <c r="J16" s="94">
        <f>C16+C20</f>
        <v>10</v>
      </c>
      <c r="K16" s="35" t="s">
        <v>40</v>
      </c>
    </row>
    <row r="17" spans="1:11" ht="15.75" x14ac:dyDescent="0.25">
      <c r="B17" s="1"/>
      <c r="C17" s="110"/>
      <c r="D17" s="2"/>
      <c r="E17" s="88" t="s">
        <v>63</v>
      </c>
      <c r="F17" s="76" t="s">
        <v>31</v>
      </c>
      <c r="G17" s="51">
        <v>50</v>
      </c>
      <c r="I17" s="36"/>
      <c r="J17" s="29">
        <f>J16*J20</f>
        <v>1200</v>
      </c>
      <c r="K17" s="24" t="s">
        <v>42</v>
      </c>
    </row>
    <row r="18" spans="1:11" ht="15.75" x14ac:dyDescent="0.25">
      <c r="C18" s="111"/>
      <c r="E18" s="88" t="s">
        <v>63</v>
      </c>
      <c r="F18" s="91" t="s">
        <v>65</v>
      </c>
      <c r="G18" s="51">
        <v>50</v>
      </c>
      <c r="I18" s="36"/>
      <c r="J18" s="48">
        <f>J15/MAX(1,J17)</f>
        <v>4.1666666666666666E-3</v>
      </c>
      <c r="K18" s="24" t="s">
        <v>109</v>
      </c>
    </row>
    <row r="19" spans="1:11" ht="15.75" x14ac:dyDescent="0.25">
      <c r="A19" s="2" t="s">
        <v>2</v>
      </c>
      <c r="B19" s="1"/>
      <c r="C19" s="110"/>
      <c r="D19" s="2"/>
      <c r="E19" s="88" t="s">
        <v>64</v>
      </c>
      <c r="F19" s="76" t="s">
        <v>32</v>
      </c>
      <c r="G19" s="51">
        <v>500</v>
      </c>
      <c r="I19" s="36"/>
      <c r="J19" s="49">
        <f>J18*1000</f>
        <v>4.166666666666667</v>
      </c>
      <c r="K19" s="24" t="s">
        <v>110</v>
      </c>
    </row>
    <row r="20" spans="1:11" ht="15.75" x14ac:dyDescent="0.25">
      <c r="A20" s="120" t="s">
        <v>37</v>
      </c>
      <c r="B20" s="121"/>
      <c r="C20" s="100">
        <v>9</v>
      </c>
      <c r="D20" s="32"/>
      <c r="E20" s="88" t="s">
        <v>63</v>
      </c>
      <c r="F20" s="76" t="s">
        <v>78</v>
      </c>
      <c r="G20" s="51">
        <v>60</v>
      </c>
      <c r="I20" s="36"/>
      <c r="J20" s="29">
        <f>C36*C15/60</f>
        <v>120</v>
      </c>
      <c r="K20" s="24" t="s">
        <v>41</v>
      </c>
    </row>
    <row r="21" spans="1:11" ht="15.75" x14ac:dyDescent="0.25">
      <c r="A21" s="133" t="s">
        <v>38</v>
      </c>
      <c r="B21" s="134"/>
      <c r="C21" s="99">
        <v>7</v>
      </c>
      <c r="D21" s="32"/>
      <c r="E21" s="89" t="s">
        <v>64</v>
      </c>
      <c r="F21" s="92" t="s">
        <v>77</v>
      </c>
      <c r="G21" s="52">
        <v>50</v>
      </c>
      <c r="I21" s="37"/>
      <c r="J21" s="38">
        <f>(J43-J36)/60</f>
        <v>60</v>
      </c>
      <c r="K21" s="24" t="s">
        <v>43</v>
      </c>
    </row>
    <row r="22" spans="1:11" ht="15.75" x14ac:dyDescent="0.25">
      <c r="C22" s="3"/>
      <c r="D22" s="31"/>
      <c r="E22" s="6"/>
      <c r="F22" s="5"/>
      <c r="G22" s="5"/>
      <c r="H22" s="27"/>
      <c r="I22" s="36"/>
      <c r="J22" s="29">
        <f>J20+J21</f>
        <v>180</v>
      </c>
      <c r="K22" s="24" t="s">
        <v>44</v>
      </c>
    </row>
    <row r="23" spans="1:11" ht="15.75" x14ac:dyDescent="0.25">
      <c r="C23" s="3"/>
      <c r="D23" s="3"/>
      <c r="E23" s="19" t="s">
        <v>89</v>
      </c>
      <c r="F23" s="18"/>
      <c r="G23" s="18"/>
      <c r="H23" s="5"/>
      <c r="I23" s="36"/>
      <c r="J23" s="28">
        <f>C35*J22/60</f>
        <v>24</v>
      </c>
      <c r="K23" s="24" t="s">
        <v>45</v>
      </c>
    </row>
    <row r="24" spans="1:11" ht="15.75" x14ac:dyDescent="0.25">
      <c r="B24" s="112" t="s">
        <v>103</v>
      </c>
      <c r="C24" s="3"/>
      <c r="D24" s="3"/>
      <c r="E24" s="2" t="s">
        <v>35</v>
      </c>
      <c r="H24" s="5"/>
      <c r="I24" s="78" t="s">
        <v>90</v>
      </c>
      <c r="J24" s="152" t="s">
        <v>91</v>
      </c>
      <c r="K24" s="153"/>
    </row>
    <row r="25" spans="1:11" ht="15.75" x14ac:dyDescent="0.25">
      <c r="B25" s="137"/>
      <c r="C25" s="138"/>
      <c r="D25" s="3"/>
      <c r="E25" s="87" t="s">
        <v>63</v>
      </c>
      <c r="F25" s="101" t="s">
        <v>92</v>
      </c>
      <c r="G25" s="50">
        <v>50</v>
      </c>
      <c r="H25" s="5"/>
      <c r="I25" s="39"/>
      <c r="J25" s="154"/>
      <c r="K25" s="155"/>
    </row>
    <row r="26" spans="1:11" ht="15.75" x14ac:dyDescent="0.25">
      <c r="B26" s="139"/>
      <c r="C26" s="140"/>
      <c r="D26" s="3"/>
      <c r="E26" s="88" t="s">
        <v>64</v>
      </c>
      <c r="F26" s="91" t="s">
        <v>93</v>
      </c>
      <c r="G26" s="51">
        <v>800</v>
      </c>
      <c r="H26" s="5"/>
      <c r="I26" s="102"/>
    </row>
    <row r="27" spans="1:11" ht="15.75" x14ac:dyDescent="0.25">
      <c r="B27" s="139"/>
      <c r="C27" s="140"/>
      <c r="D27" s="3"/>
      <c r="E27" s="88" t="s">
        <v>63</v>
      </c>
      <c r="F27" s="91" t="s">
        <v>94</v>
      </c>
      <c r="G27" s="51">
        <v>50</v>
      </c>
      <c r="H27" s="5"/>
      <c r="I27" s="102"/>
      <c r="J27" s="28"/>
      <c r="K27" s="5"/>
    </row>
    <row r="28" spans="1:11" ht="15.75" x14ac:dyDescent="0.25">
      <c r="B28" s="139"/>
      <c r="C28" s="140"/>
      <c r="D28" s="3"/>
      <c r="E28" s="88" t="s">
        <v>64</v>
      </c>
      <c r="F28" s="91" t="s">
        <v>95</v>
      </c>
      <c r="G28" s="51">
        <v>800</v>
      </c>
      <c r="H28" s="5"/>
      <c r="I28" s="102"/>
      <c r="J28" s="28"/>
      <c r="K28" s="5"/>
    </row>
    <row r="29" spans="1:11" ht="15.75" x14ac:dyDescent="0.25">
      <c r="B29" s="139"/>
      <c r="C29" s="140"/>
      <c r="D29" s="3"/>
      <c r="E29" s="88" t="s">
        <v>63</v>
      </c>
      <c r="F29" s="76" t="s">
        <v>59</v>
      </c>
      <c r="G29" s="51">
        <v>38</v>
      </c>
      <c r="H29" s="5"/>
      <c r="I29" s="102"/>
      <c r="J29" s="28"/>
      <c r="K29" s="5"/>
    </row>
    <row r="30" spans="1:11" ht="15.75" x14ac:dyDescent="0.25">
      <c r="B30" s="141"/>
      <c r="C30" s="142"/>
      <c r="D30" s="3"/>
      <c r="E30" s="89" t="s">
        <v>64</v>
      </c>
      <c r="F30" s="92" t="s">
        <v>30</v>
      </c>
      <c r="G30" s="52">
        <v>40</v>
      </c>
      <c r="H30" s="5"/>
      <c r="I30" s="102"/>
      <c r="J30" s="28"/>
      <c r="K30" s="5"/>
    </row>
    <row r="31" spans="1:11" ht="15.75" x14ac:dyDescent="0.25">
      <c r="C31" s="3"/>
      <c r="D31" s="3"/>
      <c r="E31" s="103"/>
      <c r="F31" s="76"/>
      <c r="G31" s="104"/>
      <c r="H31" s="5"/>
      <c r="I31" s="102"/>
      <c r="J31" s="28"/>
      <c r="K31" s="5"/>
    </row>
    <row r="32" spans="1:11" ht="15.75" x14ac:dyDescent="0.25">
      <c r="A32" s="2" t="s">
        <v>1</v>
      </c>
      <c r="E32" s="6"/>
      <c r="H32" s="105">
        <v>1130</v>
      </c>
      <c r="I32" s="105">
        <v>1135</v>
      </c>
    </row>
    <row r="33" spans="1:11" x14ac:dyDescent="0.2">
      <c r="A33" s="9" t="s">
        <v>5</v>
      </c>
      <c r="B33" s="10" t="s">
        <v>5</v>
      </c>
      <c r="C33" s="15" t="s">
        <v>5</v>
      </c>
      <c r="D33" s="135" t="s">
        <v>6</v>
      </c>
      <c r="E33" s="136"/>
      <c r="F33" s="15" t="s">
        <v>8</v>
      </c>
      <c r="G33" s="9" t="s">
        <v>9</v>
      </c>
      <c r="H33" s="15" t="s">
        <v>16</v>
      </c>
      <c r="I33" s="9" t="s">
        <v>12</v>
      </c>
      <c r="J33" s="9" t="s">
        <v>33</v>
      </c>
      <c r="K33" s="10" t="s">
        <v>15</v>
      </c>
    </row>
    <row r="34" spans="1:11" x14ac:dyDescent="0.2">
      <c r="A34" s="11" t="s">
        <v>17</v>
      </c>
      <c r="B34" s="12" t="s">
        <v>20</v>
      </c>
      <c r="C34" s="16" t="s">
        <v>6</v>
      </c>
      <c r="D34" s="150" t="s">
        <v>7</v>
      </c>
      <c r="E34" s="151"/>
      <c r="F34" s="16" t="s">
        <v>14</v>
      </c>
      <c r="G34" s="14" t="s">
        <v>10</v>
      </c>
      <c r="H34" s="16" t="s">
        <v>11</v>
      </c>
      <c r="I34" s="11" t="s">
        <v>11</v>
      </c>
      <c r="J34" s="11" t="s">
        <v>34</v>
      </c>
      <c r="K34" s="13"/>
    </row>
    <row r="35" spans="1:11" ht="15.75" thickBot="1" x14ac:dyDescent="0.3">
      <c r="A35" s="57"/>
      <c r="B35" s="57" t="s">
        <v>3</v>
      </c>
      <c r="C35" s="58">
        <v>8</v>
      </c>
      <c r="D35" s="118" t="s">
        <v>117</v>
      </c>
      <c r="E35" s="119"/>
      <c r="F35" s="59" t="s">
        <v>19</v>
      </c>
      <c r="G35" s="59" t="s">
        <v>19</v>
      </c>
      <c r="H35" s="59" t="s">
        <v>19</v>
      </c>
      <c r="I35" s="59" t="s">
        <v>19</v>
      </c>
      <c r="J35" s="59"/>
      <c r="K35" s="60"/>
    </row>
    <row r="36" spans="1:11" ht="15" x14ac:dyDescent="0.25">
      <c r="A36" s="54">
        <v>0</v>
      </c>
      <c r="B36" s="20" t="s">
        <v>4</v>
      </c>
      <c r="C36" s="43">
        <v>24</v>
      </c>
      <c r="D36" s="148" t="s">
        <v>111</v>
      </c>
      <c r="E36" s="149"/>
      <c r="F36" s="55">
        <v>0</v>
      </c>
      <c r="G36" s="55">
        <v>0</v>
      </c>
      <c r="H36" s="55">
        <v>0</v>
      </c>
      <c r="I36" s="55">
        <v>0</v>
      </c>
      <c r="J36" s="56">
        <f>C36*C15</f>
        <v>7200</v>
      </c>
      <c r="K36" s="45" t="s">
        <v>79</v>
      </c>
    </row>
    <row r="37" spans="1:11" ht="15" x14ac:dyDescent="0.25">
      <c r="A37" s="21">
        <v>1</v>
      </c>
      <c r="B37" s="22" t="s">
        <v>51</v>
      </c>
      <c r="C37" s="44">
        <v>890</v>
      </c>
      <c r="D37" s="145" t="s">
        <v>0</v>
      </c>
      <c r="E37" s="146"/>
      <c r="F37" s="42">
        <v>1</v>
      </c>
      <c r="G37" s="42">
        <v>1</v>
      </c>
      <c r="H37" s="42">
        <v>9</v>
      </c>
      <c r="I37" s="42">
        <v>0</v>
      </c>
      <c r="J37" s="26">
        <f t="shared" ref="J37:J43" si="0">IF(OR(G37=1,OR(G37="Y",G37="y")),CEILING(C37+J36,Cycle),C37+J36)</f>
        <v>8100</v>
      </c>
      <c r="K37" s="46" t="s">
        <v>50</v>
      </c>
    </row>
    <row r="38" spans="1:11" ht="15" x14ac:dyDescent="0.25">
      <c r="A38" s="21">
        <v>2</v>
      </c>
      <c r="B38" s="22" t="s">
        <v>60</v>
      </c>
      <c r="C38" s="44">
        <v>290</v>
      </c>
      <c r="D38" s="145" t="s">
        <v>0</v>
      </c>
      <c r="E38" s="146"/>
      <c r="F38" s="42">
        <v>2</v>
      </c>
      <c r="G38" s="42">
        <v>1</v>
      </c>
      <c r="H38" s="42">
        <v>9</v>
      </c>
      <c r="I38" s="42">
        <v>4</v>
      </c>
      <c r="J38" s="26">
        <f t="shared" si="0"/>
        <v>8400</v>
      </c>
      <c r="K38" s="46" t="s">
        <v>80</v>
      </c>
    </row>
    <row r="39" spans="1:11" ht="15" x14ac:dyDescent="0.25">
      <c r="A39" s="21">
        <v>3</v>
      </c>
      <c r="B39" s="22" t="s">
        <v>61</v>
      </c>
      <c r="C39" s="44">
        <v>890</v>
      </c>
      <c r="D39" s="145" t="s">
        <v>0</v>
      </c>
      <c r="E39" s="146"/>
      <c r="F39" s="42">
        <v>2</v>
      </c>
      <c r="G39" s="42">
        <v>1</v>
      </c>
      <c r="H39" s="42">
        <v>9</v>
      </c>
      <c r="I39" s="42">
        <v>12</v>
      </c>
      <c r="J39" s="26">
        <f t="shared" si="0"/>
        <v>9300</v>
      </c>
      <c r="K39" s="46" t="s">
        <v>81</v>
      </c>
    </row>
    <row r="40" spans="1:11" ht="15" x14ac:dyDescent="0.25">
      <c r="A40" s="21">
        <v>4</v>
      </c>
      <c r="B40" s="22" t="s">
        <v>118</v>
      </c>
      <c r="C40" s="44">
        <v>600</v>
      </c>
      <c r="D40" s="145" t="s">
        <v>0</v>
      </c>
      <c r="E40" s="146"/>
      <c r="F40" s="42">
        <v>3</v>
      </c>
      <c r="G40" s="42">
        <v>0</v>
      </c>
      <c r="H40" s="42">
        <v>13</v>
      </c>
      <c r="I40" s="42">
        <v>13</v>
      </c>
      <c r="J40" s="26">
        <f t="shared" si="0"/>
        <v>9900</v>
      </c>
      <c r="K40" s="46" t="s">
        <v>82</v>
      </c>
    </row>
    <row r="41" spans="1:11" ht="15" x14ac:dyDescent="0.25">
      <c r="A41" s="21">
        <v>5</v>
      </c>
      <c r="B41" s="22" t="s">
        <v>119</v>
      </c>
      <c r="C41" s="44">
        <v>290</v>
      </c>
      <c r="D41" s="145" t="s">
        <v>0</v>
      </c>
      <c r="E41" s="146"/>
      <c r="F41" s="42">
        <v>3</v>
      </c>
      <c r="G41" s="42">
        <v>1</v>
      </c>
      <c r="H41" s="42">
        <v>13</v>
      </c>
      <c r="I41" s="42">
        <v>1</v>
      </c>
      <c r="J41" s="26">
        <f t="shared" si="0"/>
        <v>10200</v>
      </c>
      <c r="K41" s="46" t="s">
        <v>83</v>
      </c>
    </row>
    <row r="42" spans="1:11" ht="15" x14ac:dyDescent="0.25">
      <c r="A42" s="21">
        <v>6</v>
      </c>
      <c r="B42" s="22" t="s">
        <v>52</v>
      </c>
      <c r="C42" s="44">
        <v>590</v>
      </c>
      <c r="D42" s="145" t="s">
        <v>0</v>
      </c>
      <c r="E42" s="146"/>
      <c r="F42" s="42">
        <v>1</v>
      </c>
      <c r="G42" s="42">
        <v>0</v>
      </c>
      <c r="H42" s="42">
        <v>3</v>
      </c>
      <c r="I42" s="42">
        <v>2</v>
      </c>
      <c r="J42" s="26">
        <f t="shared" si="0"/>
        <v>10790</v>
      </c>
      <c r="K42" s="46" t="s">
        <v>29</v>
      </c>
    </row>
    <row r="43" spans="1:11" ht="15" x14ac:dyDescent="0.25">
      <c r="A43" s="21">
        <v>7</v>
      </c>
      <c r="B43" s="22" t="s">
        <v>13</v>
      </c>
      <c r="C43" s="44">
        <v>1</v>
      </c>
      <c r="D43" s="145" t="s">
        <v>0</v>
      </c>
      <c r="E43" s="146"/>
      <c r="F43" s="42">
        <v>1</v>
      </c>
      <c r="G43" s="42">
        <v>1</v>
      </c>
      <c r="H43" s="42">
        <v>1</v>
      </c>
      <c r="I43" s="42">
        <v>0</v>
      </c>
      <c r="J43" s="26">
        <f t="shared" si="0"/>
        <v>10800</v>
      </c>
      <c r="K43" s="46" t="s">
        <v>66</v>
      </c>
    </row>
    <row r="45" spans="1:11" ht="15" x14ac:dyDescent="0.2">
      <c r="A45" s="68" t="s">
        <v>23</v>
      </c>
      <c r="B45" s="23"/>
      <c r="C45" s="23"/>
      <c r="D45" s="23"/>
      <c r="E45" s="23"/>
      <c r="F45" s="23"/>
      <c r="G45" s="23"/>
      <c r="H45" s="23"/>
      <c r="I45" s="23"/>
      <c r="J45" s="23"/>
      <c r="K45" s="62"/>
    </row>
    <row r="46" spans="1:11" s="4" customFormat="1" ht="12" customHeight="1" x14ac:dyDescent="0.2">
      <c r="A46" s="69" t="s">
        <v>25</v>
      </c>
      <c r="B46" s="70" t="s">
        <v>112</v>
      </c>
      <c r="C46" s="70"/>
      <c r="D46" s="70"/>
      <c r="E46" s="70"/>
      <c r="F46" s="70"/>
      <c r="G46" s="70"/>
      <c r="H46" s="70"/>
      <c r="I46" s="70"/>
      <c r="J46" s="70"/>
      <c r="K46" s="71"/>
    </row>
    <row r="47" spans="1:11" s="4" customFormat="1" ht="12" customHeight="1" x14ac:dyDescent="0.2">
      <c r="A47" s="72"/>
      <c r="B47" s="70" t="s">
        <v>113</v>
      </c>
      <c r="C47" s="70"/>
      <c r="D47" s="70"/>
      <c r="E47" s="70"/>
      <c r="F47" s="70"/>
      <c r="G47" s="70"/>
      <c r="H47" s="70"/>
      <c r="I47" s="70"/>
      <c r="J47" s="70"/>
      <c r="K47" s="71"/>
    </row>
    <row r="48" spans="1:11" s="4" customFormat="1" ht="12" customHeight="1" x14ac:dyDescent="0.25">
      <c r="A48" s="72"/>
      <c r="B48" s="70" t="s">
        <v>46</v>
      </c>
      <c r="C48" s="70"/>
      <c r="D48" s="70"/>
      <c r="E48" s="70"/>
      <c r="F48" s="70"/>
      <c r="G48" s="70"/>
      <c r="H48" s="70"/>
      <c r="I48" s="70"/>
      <c r="J48" s="70"/>
      <c r="K48" s="71"/>
    </row>
    <row r="49" spans="1:11" s="4" customFormat="1" ht="12" customHeight="1" x14ac:dyDescent="0.25">
      <c r="A49" s="69" t="s">
        <v>27</v>
      </c>
      <c r="B49" s="70" t="s">
        <v>47</v>
      </c>
      <c r="C49" s="70"/>
      <c r="D49" s="70"/>
      <c r="E49" s="70"/>
      <c r="F49" s="70"/>
      <c r="G49" s="70"/>
      <c r="H49" s="70"/>
      <c r="I49" s="70"/>
      <c r="J49" s="70"/>
      <c r="K49" s="71"/>
    </row>
    <row r="50" spans="1:11" s="4" customFormat="1" ht="12" customHeight="1" x14ac:dyDescent="0.2">
      <c r="A50" s="72"/>
      <c r="B50" s="70"/>
      <c r="C50" s="70"/>
      <c r="D50" s="70"/>
      <c r="E50" s="70"/>
      <c r="F50" s="70"/>
      <c r="G50" s="70"/>
      <c r="H50" s="70"/>
      <c r="I50" s="70"/>
      <c r="J50" s="70"/>
      <c r="K50" s="71"/>
    </row>
    <row r="51" spans="1:11" ht="12" customHeight="1" x14ac:dyDescent="0.2">
      <c r="A51" s="73" t="s">
        <v>24</v>
      </c>
      <c r="B51" s="5"/>
      <c r="C51" s="5"/>
      <c r="D51" s="5"/>
      <c r="E51" s="5"/>
      <c r="F51" s="5"/>
      <c r="G51" s="5"/>
      <c r="H51" s="5"/>
      <c r="I51" s="5"/>
      <c r="J51" s="5"/>
      <c r="K51" s="24"/>
    </row>
    <row r="52" spans="1:11" ht="12" customHeight="1" x14ac:dyDescent="0.2">
      <c r="A52" s="69" t="s">
        <v>25</v>
      </c>
      <c r="B52" s="70" t="s">
        <v>114</v>
      </c>
      <c r="C52" s="70"/>
      <c r="D52" s="70"/>
      <c r="E52" s="70"/>
      <c r="F52" s="70"/>
      <c r="G52" s="70"/>
      <c r="H52" s="70"/>
      <c r="I52" s="70"/>
      <c r="J52" s="70"/>
      <c r="K52" s="71"/>
    </row>
    <row r="53" spans="1:11" ht="12" customHeight="1" x14ac:dyDescent="0.2">
      <c r="A53" s="72"/>
      <c r="B53" s="74" t="s">
        <v>26</v>
      </c>
      <c r="C53" s="70"/>
      <c r="D53" s="70"/>
      <c r="E53" s="70"/>
      <c r="F53" s="70"/>
      <c r="G53" s="70"/>
      <c r="H53" s="70"/>
      <c r="I53" s="70"/>
      <c r="J53" s="70"/>
      <c r="K53" s="71"/>
    </row>
    <row r="54" spans="1:11" ht="12" customHeight="1" x14ac:dyDescent="0.2">
      <c r="A54" s="69" t="s">
        <v>27</v>
      </c>
      <c r="B54" s="70" t="s">
        <v>115</v>
      </c>
      <c r="C54" s="70"/>
      <c r="D54" s="70"/>
      <c r="E54" s="70"/>
      <c r="F54" s="70"/>
      <c r="G54" s="70"/>
      <c r="H54" s="70"/>
      <c r="I54" s="70"/>
      <c r="J54" s="70"/>
      <c r="K54" s="71"/>
    </row>
    <row r="55" spans="1:11" ht="12" customHeight="1" x14ac:dyDescent="0.2">
      <c r="A55" s="69"/>
      <c r="B55" s="70" t="s">
        <v>48</v>
      </c>
      <c r="C55" s="70"/>
      <c r="D55" s="70"/>
      <c r="E55" s="70"/>
      <c r="F55" s="70"/>
      <c r="G55" s="70"/>
      <c r="H55" s="70"/>
      <c r="I55" s="70"/>
      <c r="J55" s="70"/>
      <c r="K55" s="71"/>
    </row>
    <row r="56" spans="1:11" ht="12" customHeight="1" x14ac:dyDescent="0.25">
      <c r="A56" s="72"/>
      <c r="B56" s="70" t="s">
        <v>67</v>
      </c>
      <c r="C56" s="70"/>
      <c r="D56" s="70"/>
      <c r="E56" s="70"/>
      <c r="F56" s="70"/>
      <c r="G56" s="70"/>
      <c r="H56" s="70"/>
      <c r="I56" s="70"/>
      <c r="J56" s="70"/>
      <c r="K56" s="71"/>
    </row>
    <row r="57" spans="1:11" ht="12" customHeight="1" x14ac:dyDescent="0.2">
      <c r="A57" s="17"/>
      <c r="B57" s="5"/>
      <c r="C57" s="5"/>
      <c r="D57" s="5"/>
      <c r="E57" s="5"/>
      <c r="F57" s="5"/>
      <c r="G57" s="5"/>
      <c r="H57" s="5"/>
      <c r="I57" s="5"/>
      <c r="J57" s="5"/>
      <c r="K57" s="24"/>
    </row>
    <row r="58" spans="1:11" ht="12" customHeight="1" x14ac:dyDescent="0.2">
      <c r="A58" s="73" t="s">
        <v>28</v>
      </c>
      <c r="B58" s="5"/>
      <c r="C58" s="5"/>
      <c r="D58" s="5"/>
      <c r="E58" s="5"/>
      <c r="F58" s="5"/>
      <c r="G58" s="5"/>
      <c r="H58" s="5"/>
      <c r="I58" s="5"/>
      <c r="J58" s="5"/>
      <c r="K58" s="24"/>
    </row>
    <row r="59" spans="1:11" x14ac:dyDescent="0.2">
      <c r="A59" s="73"/>
      <c r="B59" s="143" t="s">
        <v>116</v>
      </c>
      <c r="C59" s="144"/>
      <c r="D59" s="144"/>
      <c r="E59" s="144"/>
      <c r="F59" s="144"/>
      <c r="G59" s="144"/>
      <c r="H59" s="144"/>
      <c r="I59" s="144"/>
      <c r="J59" s="144"/>
      <c r="K59" s="140"/>
    </row>
    <row r="60" spans="1:11" ht="16.5" customHeight="1" x14ac:dyDescent="0.2">
      <c r="A60" s="73"/>
      <c r="B60" s="144"/>
      <c r="C60" s="144"/>
      <c r="D60" s="144"/>
      <c r="E60" s="144"/>
      <c r="F60" s="144"/>
      <c r="G60" s="144"/>
      <c r="H60" s="144"/>
      <c r="I60" s="144"/>
      <c r="J60" s="144"/>
      <c r="K60" s="140"/>
    </row>
    <row r="61" spans="1:11" s="4" customFormat="1" ht="12" customHeight="1" x14ac:dyDescent="0.2">
      <c r="A61" s="75"/>
      <c r="B61" s="76"/>
      <c r="C61" s="76"/>
      <c r="D61" s="76"/>
      <c r="E61" s="76"/>
      <c r="F61" s="76"/>
      <c r="G61" s="76"/>
      <c r="H61" s="76"/>
      <c r="I61" s="76"/>
      <c r="J61" s="76"/>
      <c r="K61" s="77"/>
    </row>
    <row r="62" spans="1:11" ht="15.75" x14ac:dyDescent="0.25">
      <c r="A62" s="78" t="s">
        <v>53</v>
      </c>
      <c r="B62" s="5"/>
      <c r="C62" s="5"/>
      <c r="D62" s="79"/>
      <c r="E62" s="5"/>
      <c r="F62" s="86" t="s">
        <v>62</v>
      </c>
      <c r="G62" s="5"/>
      <c r="H62" s="5"/>
      <c r="I62" s="5"/>
      <c r="J62" s="5"/>
      <c r="K62" s="24"/>
    </row>
    <row r="63" spans="1:11" ht="12" customHeight="1" x14ac:dyDescent="0.25">
      <c r="A63" s="80">
        <v>1</v>
      </c>
      <c r="B63" s="70" t="s">
        <v>69</v>
      </c>
      <c r="C63" s="70"/>
      <c r="D63" s="70"/>
      <c r="E63" s="70"/>
      <c r="F63" s="70"/>
      <c r="G63" s="70"/>
      <c r="H63" s="81">
        <v>4</v>
      </c>
      <c r="I63" s="70" t="s">
        <v>70</v>
      </c>
      <c r="J63" s="70"/>
      <c r="K63" s="71"/>
    </row>
    <row r="64" spans="1:11" ht="12" customHeight="1" x14ac:dyDescent="0.25">
      <c r="A64" s="80">
        <v>2</v>
      </c>
      <c r="B64" s="70" t="s">
        <v>68</v>
      </c>
      <c r="C64" s="70"/>
      <c r="D64" s="70"/>
      <c r="E64" s="70"/>
      <c r="F64" s="70"/>
      <c r="G64" s="70"/>
      <c r="H64" s="81">
        <v>8</v>
      </c>
      <c r="I64" s="70" t="s">
        <v>71</v>
      </c>
      <c r="J64" s="70"/>
      <c r="K64" s="71"/>
    </row>
    <row r="65" spans="1:11" ht="12" customHeight="1" x14ac:dyDescent="0.2">
      <c r="A65" s="73"/>
      <c r="B65" s="5"/>
      <c r="C65" s="5"/>
      <c r="D65" s="5"/>
      <c r="E65" s="5"/>
      <c r="F65" s="5"/>
      <c r="G65" s="5"/>
      <c r="H65" s="5"/>
      <c r="I65" s="5"/>
      <c r="J65" s="5"/>
      <c r="K65" s="24"/>
    </row>
    <row r="66" spans="1:11" ht="15.75" x14ac:dyDescent="0.25">
      <c r="A66" s="78" t="s">
        <v>54</v>
      </c>
      <c r="B66" s="5"/>
      <c r="C66" s="5"/>
      <c r="D66" s="79"/>
      <c r="E66" s="5"/>
      <c r="F66" s="86" t="s">
        <v>62</v>
      </c>
      <c r="G66" s="5"/>
      <c r="H66" s="5"/>
      <c r="I66" s="5"/>
      <c r="J66" s="5"/>
      <c r="K66" s="24"/>
    </row>
    <row r="67" spans="1:11" ht="12" customHeight="1" x14ac:dyDescent="0.25">
      <c r="A67" s="80">
        <v>1</v>
      </c>
      <c r="B67" s="70" t="s">
        <v>22</v>
      </c>
      <c r="C67" s="70"/>
      <c r="D67" s="70"/>
      <c r="E67" s="70"/>
      <c r="F67" s="70"/>
      <c r="G67" s="70"/>
      <c r="H67" s="81">
        <v>4</v>
      </c>
      <c r="I67" s="70" t="s">
        <v>56</v>
      </c>
      <c r="J67" s="70"/>
      <c r="K67" s="71"/>
    </row>
    <row r="68" spans="1:11" ht="12" customHeight="1" x14ac:dyDescent="0.25">
      <c r="A68" s="82">
        <v>2</v>
      </c>
      <c r="B68" s="83" t="s">
        <v>58</v>
      </c>
      <c r="C68" s="83"/>
      <c r="D68" s="83"/>
      <c r="E68" s="83"/>
      <c r="F68" s="83"/>
      <c r="G68" s="83"/>
      <c r="H68" s="84">
        <v>8</v>
      </c>
      <c r="I68" s="83" t="s">
        <v>57</v>
      </c>
      <c r="J68" s="83"/>
      <c r="K68" s="85"/>
    </row>
  </sheetData>
  <mergeCells count="22">
    <mergeCell ref="A20:B20"/>
    <mergeCell ref="A21:B21"/>
    <mergeCell ref="I3:J3"/>
    <mergeCell ref="J24:K25"/>
    <mergeCell ref="A1:B1"/>
    <mergeCell ref="A15:B15"/>
    <mergeCell ref="A16:B16"/>
    <mergeCell ref="A6:K12"/>
    <mergeCell ref="C1:D1"/>
    <mergeCell ref="B25:C30"/>
    <mergeCell ref="D33:E33"/>
    <mergeCell ref="B59:K60"/>
    <mergeCell ref="D42:E42"/>
    <mergeCell ref="D43:E43"/>
    <mergeCell ref="D41:E41"/>
    <mergeCell ref="D39:E39"/>
    <mergeCell ref="D40:E40"/>
    <mergeCell ref="D34:E34"/>
    <mergeCell ref="D35:E35"/>
    <mergeCell ref="D36:E36"/>
    <mergeCell ref="D37:E37"/>
    <mergeCell ref="D38:E38"/>
  </mergeCells>
  <phoneticPr fontId="0" type="noConversion"/>
  <pageMargins left="1.5" right="0.5" top="1" bottom="0.75" header="0.5" footer="0.5"/>
  <pageSetup scale="70" orientation="portrait" r:id="rId1"/>
  <headerFooter alignWithMargins="0">
    <oddHeader>&amp;L&amp;"Arial,Bold Italic"&amp;12Tekran Inc.&amp;R(c) 1998-2001</oddHeader>
    <oddFooter>&amp;L&amp;"Arial,Bold"Tab: &amp;A&amp;R&amp;"Arial,Bold"File: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zoomScaleNormal="100" workbookViewId="0">
      <selection activeCell="C15" sqref="C15"/>
    </sheetView>
  </sheetViews>
  <sheetFormatPr defaultRowHeight="12.75" x14ac:dyDescent="0.2"/>
  <cols>
    <col min="1" max="1" width="4.7109375" customWidth="1"/>
    <col min="2" max="2" width="19.85546875" customWidth="1"/>
    <col min="4" max="4" width="6.85546875" customWidth="1"/>
    <col min="5" max="5" width="5.7109375" customWidth="1"/>
    <col min="6" max="6" width="15.5703125" customWidth="1"/>
    <col min="7" max="7" width="8.28515625" customWidth="1"/>
    <col min="8" max="8" width="5.42578125" customWidth="1"/>
    <col min="9" max="9" width="6.140625" customWidth="1"/>
    <col min="10" max="10" width="12.42578125" customWidth="1"/>
    <col min="11" max="11" width="26.85546875" customWidth="1"/>
  </cols>
  <sheetData>
    <row r="1" spans="1:11" ht="20.25" x14ac:dyDescent="0.3">
      <c r="A1" s="116" t="s">
        <v>87</v>
      </c>
      <c r="B1" s="117"/>
      <c r="C1" s="114" t="s">
        <v>102</v>
      </c>
      <c r="D1" s="115"/>
      <c r="E1" s="95"/>
      <c r="F1" s="95"/>
      <c r="G1" s="95"/>
      <c r="H1" s="95"/>
      <c r="I1" s="95"/>
      <c r="J1" s="95"/>
      <c r="K1" s="106" t="s">
        <v>99</v>
      </c>
    </row>
    <row r="2" spans="1:11" s="1" customFormat="1" ht="15.75" x14ac:dyDescent="0.25">
      <c r="A2" s="64"/>
      <c r="B2" s="64"/>
      <c r="C2" s="64"/>
      <c r="D2" s="64"/>
      <c r="E2" s="64"/>
      <c r="F2" s="64"/>
      <c r="G2" s="64"/>
      <c r="H2" s="64"/>
      <c r="I2" s="64"/>
      <c r="J2" s="64"/>
      <c r="K2" s="64"/>
    </row>
    <row r="3" spans="1:11" s="1" customFormat="1" ht="15" x14ac:dyDescent="0.2">
      <c r="A3" s="107" t="s">
        <v>100</v>
      </c>
      <c r="B3" s="7"/>
      <c r="C3" s="97">
        <v>2.06</v>
      </c>
      <c r="D3" s="7"/>
      <c r="E3" s="7"/>
      <c r="F3" s="7"/>
      <c r="G3" s="7"/>
      <c r="H3" s="47"/>
      <c r="I3" s="147" t="s">
        <v>49</v>
      </c>
      <c r="J3" s="147"/>
      <c r="K3" s="93" t="s">
        <v>122</v>
      </c>
    </row>
    <row r="4" spans="1:11" s="1" customFormat="1" ht="15" x14ac:dyDescent="0.2">
      <c r="A4" s="66"/>
      <c r="B4" s="7"/>
      <c r="C4" s="67"/>
      <c r="D4" s="7"/>
      <c r="E4" s="7"/>
      <c r="F4" s="7"/>
      <c r="G4" s="7"/>
      <c r="H4" s="47"/>
      <c r="I4" s="113"/>
      <c r="J4" s="113"/>
      <c r="K4" s="63"/>
    </row>
    <row r="5" spans="1:11" s="1" customFormat="1" ht="15.75" x14ac:dyDescent="0.25">
      <c r="A5" s="8" t="s">
        <v>18</v>
      </c>
      <c r="B5" s="7"/>
      <c r="C5" s="7"/>
      <c r="D5" s="7"/>
      <c r="E5" s="108" t="s">
        <v>105</v>
      </c>
      <c r="F5" s="7"/>
      <c r="G5" s="7"/>
      <c r="H5" s="7"/>
      <c r="I5" s="7"/>
      <c r="J5" s="7"/>
    </row>
    <row r="6" spans="1:11" s="41" customFormat="1" ht="12" customHeight="1" x14ac:dyDescent="0.2">
      <c r="A6" s="156"/>
      <c r="B6" s="125"/>
      <c r="C6" s="125"/>
      <c r="D6" s="125"/>
      <c r="E6" s="125"/>
      <c r="F6" s="125"/>
      <c r="G6" s="125"/>
      <c r="H6" s="125"/>
      <c r="I6" s="125"/>
      <c r="J6" s="125"/>
      <c r="K6" s="126"/>
    </row>
    <row r="7" spans="1:11" s="41" customFormat="1" ht="12" customHeight="1" x14ac:dyDescent="0.2">
      <c r="A7" s="127"/>
      <c r="B7" s="128"/>
      <c r="C7" s="128"/>
      <c r="D7" s="128"/>
      <c r="E7" s="128"/>
      <c r="F7" s="128"/>
      <c r="G7" s="128"/>
      <c r="H7" s="128"/>
      <c r="I7" s="128"/>
      <c r="J7" s="128"/>
      <c r="K7" s="129"/>
    </row>
    <row r="8" spans="1:11" s="41" customFormat="1" ht="12" customHeight="1" x14ac:dyDescent="0.2">
      <c r="A8" s="127"/>
      <c r="B8" s="128"/>
      <c r="C8" s="128"/>
      <c r="D8" s="128"/>
      <c r="E8" s="128"/>
      <c r="F8" s="128"/>
      <c r="G8" s="128"/>
      <c r="H8" s="128"/>
      <c r="I8" s="128"/>
      <c r="J8" s="128"/>
      <c r="K8" s="129"/>
    </row>
    <row r="9" spans="1:11" s="41" customFormat="1" ht="12" customHeight="1" x14ac:dyDescent="0.2">
      <c r="A9" s="127"/>
      <c r="B9" s="128"/>
      <c r="C9" s="128"/>
      <c r="D9" s="128"/>
      <c r="E9" s="128"/>
      <c r="F9" s="128"/>
      <c r="G9" s="128"/>
      <c r="H9" s="128"/>
      <c r="I9" s="128"/>
      <c r="J9" s="128"/>
      <c r="K9" s="129"/>
    </row>
    <row r="10" spans="1:11" s="41" customFormat="1" ht="12.75" customHeight="1" x14ac:dyDescent="0.2">
      <c r="A10" s="127"/>
      <c r="B10" s="128"/>
      <c r="C10" s="128"/>
      <c r="D10" s="128"/>
      <c r="E10" s="128"/>
      <c r="F10" s="128"/>
      <c r="G10" s="128"/>
      <c r="H10" s="128"/>
      <c r="I10" s="128"/>
      <c r="J10" s="128"/>
      <c r="K10" s="129"/>
    </row>
    <row r="11" spans="1:11" s="41" customFormat="1" ht="12" customHeight="1" x14ac:dyDescent="0.2">
      <c r="A11" s="127"/>
      <c r="B11" s="128"/>
      <c r="C11" s="128"/>
      <c r="D11" s="128"/>
      <c r="E11" s="128"/>
      <c r="F11" s="128"/>
      <c r="G11" s="128"/>
      <c r="H11" s="128"/>
      <c r="I11" s="128"/>
      <c r="J11" s="128"/>
      <c r="K11" s="129"/>
    </row>
    <row r="12" spans="1:11" s="65" customFormat="1" ht="12" customHeight="1" x14ac:dyDescent="0.2">
      <c r="A12" s="130"/>
      <c r="B12" s="131"/>
      <c r="C12" s="131"/>
      <c r="D12" s="131"/>
      <c r="E12" s="131"/>
      <c r="F12" s="131"/>
      <c r="G12" s="131"/>
      <c r="H12" s="131"/>
      <c r="I12" s="131"/>
      <c r="J12" s="131"/>
      <c r="K12" s="132"/>
    </row>
    <row r="13" spans="1:11" ht="15.75" x14ac:dyDescent="0.25">
      <c r="A13" s="18"/>
      <c r="B13" s="18"/>
      <c r="C13" s="18"/>
      <c r="D13" s="18"/>
      <c r="E13" s="19" t="s">
        <v>55</v>
      </c>
      <c r="F13" s="18"/>
      <c r="G13" s="18"/>
      <c r="H13" s="18"/>
      <c r="I13" s="18"/>
      <c r="J13" s="18"/>
      <c r="K13" s="18"/>
    </row>
    <row r="14" spans="1:11" ht="15.75" x14ac:dyDescent="0.25">
      <c r="A14" s="2" t="s">
        <v>107</v>
      </c>
      <c r="D14" s="5"/>
      <c r="E14" s="2" t="s">
        <v>35</v>
      </c>
      <c r="I14" s="19" t="s">
        <v>21</v>
      </c>
      <c r="K14" s="6"/>
    </row>
    <row r="15" spans="1:11" ht="15.75" x14ac:dyDescent="0.25">
      <c r="A15" s="120" t="s">
        <v>36</v>
      </c>
      <c r="B15" s="121"/>
      <c r="C15" s="98"/>
      <c r="D15" s="30"/>
      <c r="E15" s="87" t="s">
        <v>63</v>
      </c>
      <c r="F15" s="90" t="s">
        <v>59</v>
      </c>
      <c r="G15" s="50"/>
      <c r="I15" s="33"/>
      <c r="J15" s="61">
        <f>C15*C16/60</f>
        <v>0</v>
      </c>
      <c r="K15" s="34" t="s">
        <v>108</v>
      </c>
    </row>
    <row r="16" spans="1:11" ht="15.75" x14ac:dyDescent="0.25">
      <c r="A16" s="122" t="s">
        <v>39</v>
      </c>
      <c r="B16" s="123"/>
      <c r="C16" s="99"/>
      <c r="D16" s="30"/>
      <c r="E16" s="88" t="s">
        <v>64</v>
      </c>
      <c r="F16" s="76" t="s">
        <v>30</v>
      </c>
      <c r="G16" s="51"/>
      <c r="I16" s="17"/>
      <c r="J16" s="28">
        <f>C16+C20</f>
        <v>0</v>
      </c>
      <c r="K16" s="35" t="s">
        <v>40</v>
      </c>
    </row>
    <row r="17" spans="1:11" ht="15.75" x14ac:dyDescent="0.25">
      <c r="B17" s="1"/>
      <c r="C17" s="110"/>
      <c r="D17" s="2"/>
      <c r="E17" s="88" t="s">
        <v>63</v>
      </c>
      <c r="F17" s="76" t="s">
        <v>31</v>
      </c>
      <c r="G17" s="51"/>
      <c r="I17" s="36"/>
      <c r="J17" s="29">
        <f>J16*J20</f>
        <v>0</v>
      </c>
      <c r="K17" s="24" t="s">
        <v>42</v>
      </c>
    </row>
    <row r="18" spans="1:11" ht="15.75" x14ac:dyDescent="0.25">
      <c r="C18" s="111"/>
      <c r="E18" s="88" t="s">
        <v>63</v>
      </c>
      <c r="F18" s="91" t="s">
        <v>65</v>
      </c>
      <c r="G18" s="51"/>
      <c r="I18" s="36"/>
      <c r="J18" s="48">
        <f>J15/MAX(1,J17)</f>
        <v>0</v>
      </c>
      <c r="K18" s="24" t="s">
        <v>109</v>
      </c>
    </row>
    <row r="19" spans="1:11" ht="15.75" x14ac:dyDescent="0.25">
      <c r="A19" s="2" t="s">
        <v>2</v>
      </c>
      <c r="B19" s="1"/>
      <c r="C19" s="110"/>
      <c r="D19" s="2"/>
      <c r="E19" s="88" t="s">
        <v>64</v>
      </c>
      <c r="F19" s="76" t="s">
        <v>32</v>
      </c>
      <c r="G19" s="51"/>
      <c r="I19" s="36"/>
      <c r="J19" s="49">
        <f>J18*1000</f>
        <v>0</v>
      </c>
      <c r="K19" s="24" t="s">
        <v>110</v>
      </c>
    </row>
    <row r="20" spans="1:11" ht="15.75" x14ac:dyDescent="0.25">
      <c r="A20" s="120" t="s">
        <v>37</v>
      </c>
      <c r="B20" s="121"/>
      <c r="C20" s="100"/>
      <c r="D20" s="32"/>
      <c r="E20" s="88" t="s">
        <v>63</v>
      </c>
      <c r="F20" s="76" t="s">
        <v>78</v>
      </c>
      <c r="G20" s="51"/>
      <c r="I20" s="36"/>
      <c r="J20" s="29">
        <f>C36*C15/60</f>
        <v>0</v>
      </c>
      <c r="K20" s="24" t="s">
        <v>41</v>
      </c>
    </row>
    <row r="21" spans="1:11" ht="15.75" x14ac:dyDescent="0.25">
      <c r="A21" s="133" t="s">
        <v>38</v>
      </c>
      <c r="B21" s="134"/>
      <c r="C21" s="99"/>
      <c r="D21" s="32"/>
      <c r="E21" s="89" t="s">
        <v>64</v>
      </c>
      <c r="F21" s="92" t="s">
        <v>77</v>
      </c>
      <c r="G21" s="52"/>
      <c r="I21" s="37"/>
      <c r="J21" s="38">
        <f>(J43-J36)/60</f>
        <v>0</v>
      </c>
      <c r="K21" s="24" t="s">
        <v>43</v>
      </c>
    </row>
    <row r="22" spans="1:11" ht="15.75" x14ac:dyDescent="0.25">
      <c r="C22" s="3"/>
      <c r="D22" s="31"/>
      <c r="E22" s="6"/>
      <c r="F22" s="5"/>
      <c r="G22" s="5"/>
      <c r="H22" s="27"/>
      <c r="I22" s="36"/>
      <c r="J22" s="29">
        <f>J20+J21</f>
        <v>0</v>
      </c>
      <c r="K22" s="24" t="s">
        <v>44</v>
      </c>
    </row>
    <row r="23" spans="1:11" ht="15.75" x14ac:dyDescent="0.25">
      <c r="C23" s="3"/>
      <c r="D23" s="3"/>
      <c r="E23" s="19" t="s">
        <v>89</v>
      </c>
      <c r="F23" s="18"/>
      <c r="G23" s="18"/>
      <c r="H23" s="5"/>
      <c r="I23" s="39"/>
      <c r="J23" s="40">
        <f>C35*J22/60</f>
        <v>0</v>
      </c>
      <c r="K23" s="25" t="s">
        <v>45</v>
      </c>
    </row>
    <row r="24" spans="1:11" ht="15.75" x14ac:dyDescent="0.25">
      <c r="B24" s="112" t="s">
        <v>103</v>
      </c>
      <c r="C24" s="3"/>
      <c r="D24" s="3"/>
      <c r="E24" s="2" t="s">
        <v>35</v>
      </c>
      <c r="H24" s="5"/>
      <c r="I24" s="102"/>
      <c r="J24" s="28"/>
      <c r="K24" s="5"/>
    </row>
    <row r="25" spans="1:11" ht="15.75" x14ac:dyDescent="0.25">
      <c r="B25" s="137"/>
      <c r="C25" s="138"/>
      <c r="D25" s="3"/>
      <c r="E25" s="87" t="s">
        <v>63</v>
      </c>
      <c r="F25" s="101" t="s">
        <v>92</v>
      </c>
      <c r="G25" s="50"/>
      <c r="H25" s="5"/>
      <c r="I25" s="102"/>
      <c r="J25" s="28"/>
      <c r="K25" s="5"/>
    </row>
    <row r="26" spans="1:11" ht="15.75" x14ac:dyDescent="0.25">
      <c r="B26" s="139"/>
      <c r="C26" s="140"/>
      <c r="D26" s="3"/>
      <c r="E26" s="88" t="s">
        <v>64</v>
      </c>
      <c r="F26" s="91" t="s">
        <v>93</v>
      </c>
      <c r="G26" s="51"/>
      <c r="H26" s="5"/>
      <c r="I26" s="102"/>
      <c r="J26" s="28"/>
      <c r="K26" s="5"/>
    </row>
    <row r="27" spans="1:11" ht="15.75" x14ac:dyDescent="0.25">
      <c r="B27" s="139"/>
      <c r="C27" s="140"/>
      <c r="D27" s="3"/>
      <c r="E27" s="88" t="s">
        <v>63</v>
      </c>
      <c r="F27" s="91" t="s">
        <v>94</v>
      </c>
      <c r="G27" s="51"/>
      <c r="H27" s="5"/>
      <c r="I27" s="102"/>
      <c r="J27" s="28"/>
      <c r="K27" s="5"/>
    </row>
    <row r="28" spans="1:11" ht="15.75" x14ac:dyDescent="0.25">
      <c r="B28" s="139"/>
      <c r="C28" s="140"/>
      <c r="D28" s="3"/>
      <c r="E28" s="88" t="s">
        <v>64</v>
      </c>
      <c r="F28" s="91" t="s">
        <v>95</v>
      </c>
      <c r="G28" s="51"/>
      <c r="H28" s="5"/>
      <c r="I28" s="102"/>
      <c r="J28" s="28"/>
      <c r="K28" s="5"/>
    </row>
    <row r="29" spans="1:11" ht="15.75" x14ac:dyDescent="0.25">
      <c r="B29" s="139"/>
      <c r="C29" s="140"/>
      <c r="D29" s="3"/>
      <c r="E29" s="88" t="s">
        <v>63</v>
      </c>
      <c r="F29" s="76" t="s">
        <v>59</v>
      </c>
      <c r="G29" s="51"/>
      <c r="H29" s="5"/>
      <c r="I29" s="102"/>
      <c r="J29" s="28"/>
      <c r="K29" s="5"/>
    </row>
    <row r="30" spans="1:11" ht="15.75" x14ac:dyDescent="0.25">
      <c r="B30" s="141"/>
      <c r="C30" s="142"/>
      <c r="D30" s="3"/>
      <c r="E30" s="89" t="s">
        <v>64</v>
      </c>
      <c r="F30" s="92" t="s">
        <v>30</v>
      </c>
      <c r="G30" s="52"/>
      <c r="H30" s="5"/>
      <c r="I30" s="102"/>
      <c r="J30" s="28"/>
      <c r="K30" s="5"/>
    </row>
    <row r="31" spans="1:11" x14ac:dyDescent="0.2">
      <c r="E31" s="6"/>
      <c r="H31" s="6"/>
      <c r="I31" s="5"/>
      <c r="J31" s="5"/>
    </row>
    <row r="32" spans="1:11" ht="15.75" x14ac:dyDescent="0.25">
      <c r="A32" s="2" t="s">
        <v>1</v>
      </c>
      <c r="E32" s="6"/>
      <c r="H32" s="105">
        <v>1130</v>
      </c>
      <c r="I32" s="105">
        <v>1135</v>
      </c>
    </row>
    <row r="33" spans="1:11" x14ac:dyDescent="0.2">
      <c r="A33" s="9" t="s">
        <v>5</v>
      </c>
      <c r="B33" s="10" t="s">
        <v>5</v>
      </c>
      <c r="C33" s="15" t="s">
        <v>5</v>
      </c>
      <c r="D33" s="135" t="s">
        <v>6</v>
      </c>
      <c r="E33" s="136"/>
      <c r="F33" s="15" t="s">
        <v>8</v>
      </c>
      <c r="G33" s="9" t="s">
        <v>9</v>
      </c>
      <c r="H33" s="15" t="s">
        <v>16</v>
      </c>
      <c r="I33" s="9" t="s">
        <v>12</v>
      </c>
      <c r="J33" s="9" t="s">
        <v>33</v>
      </c>
      <c r="K33" s="10" t="s">
        <v>15</v>
      </c>
    </row>
    <row r="34" spans="1:11" x14ac:dyDescent="0.2">
      <c r="A34" s="11" t="s">
        <v>17</v>
      </c>
      <c r="B34" s="12" t="s">
        <v>20</v>
      </c>
      <c r="C34" s="16" t="s">
        <v>6</v>
      </c>
      <c r="D34" s="150" t="s">
        <v>7</v>
      </c>
      <c r="E34" s="151"/>
      <c r="F34" s="16" t="s">
        <v>14</v>
      </c>
      <c r="G34" s="14" t="s">
        <v>10</v>
      </c>
      <c r="H34" s="16" t="s">
        <v>11</v>
      </c>
      <c r="I34" s="11" t="s">
        <v>11</v>
      </c>
      <c r="J34" s="11" t="s">
        <v>34</v>
      </c>
      <c r="K34" s="13"/>
    </row>
    <row r="35" spans="1:11" ht="15.75" thickBot="1" x14ac:dyDescent="0.3">
      <c r="A35" s="57"/>
      <c r="B35" s="57" t="s">
        <v>3</v>
      </c>
      <c r="C35" s="58"/>
      <c r="D35" s="118" t="s">
        <v>117</v>
      </c>
      <c r="E35" s="119"/>
      <c r="F35" s="59" t="s">
        <v>19</v>
      </c>
      <c r="G35" s="59" t="s">
        <v>19</v>
      </c>
      <c r="H35" s="59" t="s">
        <v>19</v>
      </c>
      <c r="I35" s="59" t="s">
        <v>19</v>
      </c>
      <c r="J35" s="59"/>
      <c r="K35" s="60"/>
    </row>
    <row r="36" spans="1:11" ht="15" x14ac:dyDescent="0.25">
      <c r="A36" s="54">
        <v>0</v>
      </c>
      <c r="B36" s="20" t="s">
        <v>4</v>
      </c>
      <c r="C36" s="43"/>
      <c r="D36" s="148" t="s">
        <v>111</v>
      </c>
      <c r="E36" s="149"/>
      <c r="F36" s="55"/>
      <c r="G36" s="55"/>
      <c r="H36" s="55"/>
      <c r="I36" s="55"/>
      <c r="J36" s="56">
        <f>C36*C15</f>
        <v>0</v>
      </c>
      <c r="K36" s="45"/>
    </row>
    <row r="37" spans="1:11" ht="15" x14ac:dyDescent="0.25">
      <c r="A37" s="21">
        <v>1</v>
      </c>
      <c r="B37" s="22" t="s">
        <v>51</v>
      </c>
      <c r="C37" s="44"/>
      <c r="D37" s="145" t="s">
        <v>0</v>
      </c>
      <c r="E37" s="146"/>
      <c r="F37" s="42"/>
      <c r="G37" s="42"/>
      <c r="H37" s="42"/>
      <c r="I37" s="42"/>
      <c r="J37" s="26">
        <f t="shared" ref="J37:J43" si="0">IF(OR(G37=1,OR(G37="Y",G37="y")),CEILING(C37+J36,Cycle),C37+J36)</f>
        <v>0</v>
      </c>
      <c r="K37" s="46"/>
    </row>
    <row r="38" spans="1:11" ht="15" x14ac:dyDescent="0.25">
      <c r="A38" s="21">
        <v>2</v>
      </c>
      <c r="B38" s="22" t="s">
        <v>60</v>
      </c>
      <c r="C38" s="44"/>
      <c r="D38" s="145" t="s">
        <v>0</v>
      </c>
      <c r="E38" s="146"/>
      <c r="F38" s="42"/>
      <c r="G38" s="42"/>
      <c r="H38" s="42"/>
      <c r="I38" s="42"/>
      <c r="J38" s="26">
        <f t="shared" si="0"/>
        <v>0</v>
      </c>
      <c r="K38" s="46"/>
    </row>
    <row r="39" spans="1:11" ht="15" x14ac:dyDescent="0.25">
      <c r="A39" s="21">
        <v>3</v>
      </c>
      <c r="B39" s="22" t="s">
        <v>61</v>
      </c>
      <c r="C39" s="44"/>
      <c r="D39" s="145" t="s">
        <v>0</v>
      </c>
      <c r="E39" s="146"/>
      <c r="F39" s="42"/>
      <c r="G39" s="42"/>
      <c r="H39" s="42"/>
      <c r="I39" s="42"/>
      <c r="J39" s="26">
        <f t="shared" si="0"/>
        <v>0</v>
      </c>
      <c r="K39" s="46"/>
    </row>
    <row r="40" spans="1:11" ht="15" x14ac:dyDescent="0.25">
      <c r="A40" s="21">
        <v>4</v>
      </c>
      <c r="B40" s="22" t="s">
        <v>118</v>
      </c>
      <c r="C40" s="44"/>
      <c r="D40" s="145" t="s">
        <v>0</v>
      </c>
      <c r="E40" s="146"/>
      <c r="F40" s="42"/>
      <c r="G40" s="42"/>
      <c r="H40" s="42"/>
      <c r="I40" s="42"/>
      <c r="J40" s="26">
        <f t="shared" si="0"/>
        <v>0</v>
      </c>
      <c r="K40" s="46"/>
    </row>
    <row r="41" spans="1:11" ht="15" x14ac:dyDescent="0.25">
      <c r="A41" s="21">
        <v>5</v>
      </c>
      <c r="B41" s="22" t="s">
        <v>119</v>
      </c>
      <c r="C41" s="44"/>
      <c r="D41" s="145" t="s">
        <v>0</v>
      </c>
      <c r="E41" s="146"/>
      <c r="F41" s="42"/>
      <c r="G41" s="42"/>
      <c r="H41" s="42"/>
      <c r="I41" s="42"/>
      <c r="J41" s="26">
        <f t="shared" si="0"/>
        <v>0</v>
      </c>
      <c r="K41" s="46"/>
    </row>
    <row r="42" spans="1:11" ht="15" x14ac:dyDescent="0.25">
      <c r="A42" s="21">
        <v>6</v>
      </c>
      <c r="B42" s="22" t="s">
        <v>52</v>
      </c>
      <c r="C42" s="44"/>
      <c r="D42" s="145" t="s">
        <v>0</v>
      </c>
      <c r="E42" s="146"/>
      <c r="F42" s="42"/>
      <c r="G42" s="42"/>
      <c r="H42" s="42"/>
      <c r="I42" s="42"/>
      <c r="J42" s="26">
        <f t="shared" si="0"/>
        <v>0</v>
      </c>
      <c r="K42" s="46"/>
    </row>
    <row r="43" spans="1:11" ht="15" x14ac:dyDescent="0.25">
      <c r="A43" s="21">
        <v>7</v>
      </c>
      <c r="B43" s="22" t="s">
        <v>13</v>
      </c>
      <c r="C43" s="44"/>
      <c r="D43" s="145" t="s">
        <v>0</v>
      </c>
      <c r="E43" s="146"/>
      <c r="F43" s="42"/>
      <c r="G43" s="42"/>
      <c r="H43" s="42"/>
      <c r="I43" s="42"/>
      <c r="J43" s="26">
        <f t="shared" si="0"/>
        <v>0</v>
      </c>
      <c r="K43" s="46"/>
    </row>
    <row r="45" spans="1:11" ht="15" x14ac:dyDescent="0.2">
      <c r="A45" s="68" t="s">
        <v>23</v>
      </c>
      <c r="B45" s="23"/>
      <c r="C45" s="23"/>
      <c r="D45" s="23"/>
      <c r="E45" s="23"/>
      <c r="F45" s="23"/>
      <c r="G45" s="23"/>
      <c r="H45" s="23"/>
      <c r="I45" s="23"/>
      <c r="J45" s="23"/>
      <c r="K45" s="62"/>
    </row>
    <row r="46" spans="1:11" s="4" customFormat="1" ht="12" customHeight="1" x14ac:dyDescent="0.2">
      <c r="A46" s="69" t="s">
        <v>25</v>
      </c>
      <c r="B46" s="70" t="s">
        <v>112</v>
      </c>
      <c r="C46" s="70"/>
      <c r="D46" s="70"/>
      <c r="E46" s="70"/>
      <c r="F46" s="70"/>
      <c r="G46" s="70"/>
      <c r="H46" s="70"/>
      <c r="I46" s="70"/>
      <c r="J46" s="70"/>
      <c r="K46" s="71"/>
    </row>
    <row r="47" spans="1:11" s="4" customFormat="1" ht="12" customHeight="1" x14ac:dyDescent="0.2">
      <c r="A47" s="72"/>
      <c r="B47" s="70" t="s">
        <v>113</v>
      </c>
      <c r="C47" s="70"/>
      <c r="D47" s="70"/>
      <c r="E47" s="70"/>
      <c r="F47" s="70"/>
      <c r="G47" s="70"/>
      <c r="H47" s="70"/>
      <c r="I47" s="70"/>
      <c r="J47" s="70"/>
      <c r="K47" s="71"/>
    </row>
    <row r="48" spans="1:11" s="4" customFormat="1" ht="12" customHeight="1" x14ac:dyDescent="0.25">
      <c r="A48" s="72"/>
      <c r="B48" s="70" t="s">
        <v>46</v>
      </c>
      <c r="C48" s="70"/>
      <c r="D48" s="70"/>
      <c r="E48" s="70"/>
      <c r="F48" s="70"/>
      <c r="G48" s="70"/>
      <c r="H48" s="70"/>
      <c r="I48" s="70"/>
      <c r="J48" s="70"/>
      <c r="K48" s="71"/>
    </row>
    <row r="49" spans="1:11" s="4" customFormat="1" ht="12" customHeight="1" x14ac:dyDescent="0.25">
      <c r="A49" s="69" t="s">
        <v>27</v>
      </c>
      <c r="B49" s="70" t="s">
        <v>47</v>
      </c>
      <c r="C49" s="70"/>
      <c r="D49" s="70"/>
      <c r="E49" s="70"/>
      <c r="F49" s="70"/>
      <c r="G49" s="70"/>
      <c r="H49" s="70"/>
      <c r="I49" s="70"/>
      <c r="J49" s="70"/>
      <c r="K49" s="71"/>
    </row>
    <row r="50" spans="1:11" s="4" customFormat="1" ht="12" customHeight="1" x14ac:dyDescent="0.2">
      <c r="A50" s="72"/>
      <c r="B50" s="70"/>
      <c r="C50" s="70"/>
      <c r="D50" s="70"/>
      <c r="E50" s="70"/>
      <c r="F50" s="70"/>
      <c r="G50" s="70"/>
      <c r="H50" s="70"/>
      <c r="I50" s="70"/>
      <c r="J50" s="70"/>
      <c r="K50" s="71"/>
    </row>
    <row r="51" spans="1:11" ht="12" customHeight="1" x14ac:dyDescent="0.2">
      <c r="A51" s="73" t="s">
        <v>24</v>
      </c>
      <c r="B51" s="5"/>
      <c r="C51" s="5"/>
      <c r="D51" s="5"/>
      <c r="E51" s="5"/>
      <c r="F51" s="5"/>
      <c r="G51" s="5"/>
      <c r="H51" s="5"/>
      <c r="I51" s="5"/>
      <c r="J51" s="5"/>
      <c r="K51" s="24"/>
    </row>
    <row r="52" spans="1:11" ht="12" customHeight="1" x14ac:dyDescent="0.2">
      <c r="A52" s="69" t="s">
        <v>25</v>
      </c>
      <c r="B52" s="70" t="s">
        <v>114</v>
      </c>
      <c r="C52" s="70"/>
      <c r="D52" s="70"/>
      <c r="E52" s="70"/>
      <c r="F52" s="70"/>
      <c r="G52" s="70"/>
      <c r="H52" s="70"/>
      <c r="I52" s="70"/>
      <c r="J52" s="70"/>
      <c r="K52" s="71"/>
    </row>
    <row r="53" spans="1:11" ht="12" customHeight="1" x14ac:dyDescent="0.2">
      <c r="A53" s="72"/>
      <c r="B53" s="74" t="s">
        <v>26</v>
      </c>
      <c r="C53" s="70"/>
      <c r="D53" s="70"/>
      <c r="E53" s="70"/>
      <c r="F53" s="70"/>
      <c r="G53" s="70"/>
      <c r="H53" s="70"/>
      <c r="I53" s="70"/>
      <c r="J53" s="70"/>
      <c r="K53" s="71"/>
    </row>
    <row r="54" spans="1:11" ht="12" customHeight="1" x14ac:dyDescent="0.2">
      <c r="A54" s="69" t="s">
        <v>27</v>
      </c>
      <c r="B54" s="70" t="s">
        <v>115</v>
      </c>
      <c r="C54" s="70"/>
      <c r="D54" s="70"/>
      <c r="E54" s="70"/>
      <c r="F54" s="70"/>
      <c r="G54" s="70"/>
      <c r="H54" s="70"/>
      <c r="I54" s="70"/>
      <c r="J54" s="70"/>
      <c r="K54" s="71"/>
    </row>
    <row r="55" spans="1:11" ht="12" customHeight="1" x14ac:dyDescent="0.2">
      <c r="A55" s="69"/>
      <c r="B55" s="70" t="s">
        <v>48</v>
      </c>
      <c r="C55" s="70"/>
      <c r="D55" s="70"/>
      <c r="E55" s="70"/>
      <c r="F55" s="70"/>
      <c r="G55" s="70"/>
      <c r="H55" s="70"/>
      <c r="I55" s="70"/>
      <c r="J55" s="70"/>
      <c r="K55" s="71"/>
    </row>
    <row r="56" spans="1:11" ht="12" customHeight="1" x14ac:dyDescent="0.25">
      <c r="A56" s="72"/>
      <c r="B56" s="70" t="s">
        <v>67</v>
      </c>
      <c r="C56" s="70"/>
      <c r="D56" s="70"/>
      <c r="E56" s="70"/>
      <c r="F56" s="70"/>
      <c r="G56" s="70"/>
      <c r="H56" s="70"/>
      <c r="I56" s="70"/>
      <c r="J56" s="70"/>
      <c r="K56" s="71"/>
    </row>
    <row r="57" spans="1:11" ht="12" customHeight="1" x14ac:dyDescent="0.2">
      <c r="A57" s="17"/>
      <c r="B57" s="5"/>
      <c r="C57" s="5"/>
      <c r="D57" s="5"/>
      <c r="E57" s="5"/>
      <c r="F57" s="5"/>
      <c r="G57" s="5"/>
      <c r="H57" s="5"/>
      <c r="I57" s="5"/>
      <c r="J57" s="5"/>
      <c r="K57" s="24"/>
    </row>
    <row r="58" spans="1:11" ht="12" customHeight="1" x14ac:dyDescent="0.2">
      <c r="A58" s="73" t="s">
        <v>28</v>
      </c>
      <c r="B58" s="5"/>
      <c r="C58" s="5"/>
      <c r="D58" s="5"/>
      <c r="E58" s="5"/>
      <c r="F58" s="5"/>
      <c r="G58" s="5"/>
      <c r="H58" s="5"/>
      <c r="I58" s="5"/>
      <c r="J58" s="5"/>
      <c r="K58" s="24"/>
    </row>
    <row r="59" spans="1:11" x14ac:dyDescent="0.2">
      <c r="A59" s="73"/>
      <c r="B59" s="143" t="s">
        <v>116</v>
      </c>
      <c r="C59" s="144"/>
      <c r="D59" s="144"/>
      <c r="E59" s="144"/>
      <c r="F59" s="144"/>
      <c r="G59" s="144"/>
      <c r="H59" s="144"/>
      <c r="I59" s="144"/>
      <c r="J59" s="144"/>
      <c r="K59" s="140"/>
    </row>
    <row r="60" spans="1:11" ht="16.5" customHeight="1" x14ac:dyDescent="0.2">
      <c r="A60" s="73"/>
      <c r="B60" s="144"/>
      <c r="C60" s="144"/>
      <c r="D60" s="144"/>
      <c r="E60" s="144"/>
      <c r="F60" s="144"/>
      <c r="G60" s="144"/>
      <c r="H60" s="144"/>
      <c r="I60" s="144"/>
      <c r="J60" s="144"/>
      <c r="K60" s="140"/>
    </row>
    <row r="61" spans="1:11" s="4" customFormat="1" ht="12" customHeight="1" x14ac:dyDescent="0.2">
      <c r="A61" s="75"/>
      <c r="B61" s="76"/>
      <c r="C61" s="76"/>
      <c r="D61" s="76"/>
      <c r="E61" s="76"/>
      <c r="F61" s="76"/>
      <c r="G61" s="76"/>
      <c r="H61" s="76"/>
      <c r="I61" s="76"/>
      <c r="J61" s="76"/>
      <c r="K61" s="77"/>
    </row>
    <row r="62" spans="1:11" ht="15.75" x14ac:dyDescent="0.25">
      <c r="A62" s="78" t="s">
        <v>53</v>
      </c>
      <c r="B62" s="5"/>
      <c r="C62" s="5"/>
      <c r="D62" s="79"/>
      <c r="E62" s="5"/>
      <c r="F62" s="86" t="s">
        <v>62</v>
      </c>
      <c r="G62" s="5"/>
      <c r="H62" s="5"/>
      <c r="I62" s="5"/>
      <c r="J62" s="5"/>
      <c r="K62" s="24"/>
    </row>
    <row r="63" spans="1:11" ht="12" customHeight="1" x14ac:dyDescent="0.25">
      <c r="A63" s="80">
        <v>1</v>
      </c>
      <c r="B63" s="70" t="s">
        <v>69</v>
      </c>
      <c r="C63" s="70"/>
      <c r="D63" s="70"/>
      <c r="E63" s="70"/>
      <c r="F63" s="70"/>
      <c r="G63" s="70"/>
      <c r="H63" s="81">
        <v>4</v>
      </c>
      <c r="I63" s="70" t="s">
        <v>70</v>
      </c>
      <c r="J63" s="70"/>
      <c r="K63" s="71"/>
    </row>
    <row r="64" spans="1:11" ht="12" customHeight="1" x14ac:dyDescent="0.25">
      <c r="A64" s="80">
        <v>2</v>
      </c>
      <c r="B64" s="70" t="s">
        <v>68</v>
      </c>
      <c r="C64" s="70"/>
      <c r="D64" s="70"/>
      <c r="E64" s="70"/>
      <c r="F64" s="70"/>
      <c r="G64" s="70"/>
      <c r="H64" s="81">
        <v>8</v>
      </c>
      <c r="I64" s="70" t="s">
        <v>71</v>
      </c>
      <c r="J64" s="70"/>
      <c r="K64" s="71"/>
    </row>
    <row r="65" spans="1:11" ht="12" customHeight="1" x14ac:dyDescent="0.2">
      <c r="A65" s="73"/>
      <c r="B65" s="5"/>
      <c r="C65" s="5"/>
      <c r="D65" s="5"/>
      <c r="E65" s="5"/>
      <c r="F65" s="5"/>
      <c r="G65" s="5"/>
      <c r="H65" s="5"/>
      <c r="I65" s="5"/>
      <c r="J65" s="5"/>
      <c r="K65" s="24"/>
    </row>
    <row r="66" spans="1:11" ht="15.75" x14ac:dyDescent="0.25">
      <c r="A66" s="78" t="s">
        <v>54</v>
      </c>
      <c r="B66" s="5"/>
      <c r="C66" s="5"/>
      <c r="D66" s="79"/>
      <c r="E66" s="5"/>
      <c r="F66" s="86" t="s">
        <v>62</v>
      </c>
      <c r="G66" s="5"/>
      <c r="H66" s="5"/>
      <c r="I66" s="5"/>
      <c r="J66" s="5"/>
      <c r="K66" s="24"/>
    </row>
    <row r="67" spans="1:11" ht="12" customHeight="1" x14ac:dyDescent="0.25">
      <c r="A67" s="80">
        <v>1</v>
      </c>
      <c r="B67" s="70" t="s">
        <v>22</v>
      </c>
      <c r="C67" s="70"/>
      <c r="D67" s="70"/>
      <c r="E67" s="70"/>
      <c r="F67" s="70"/>
      <c r="G67" s="70"/>
      <c r="H67" s="81">
        <v>4</v>
      </c>
      <c r="I67" s="70" t="s">
        <v>56</v>
      </c>
      <c r="J67" s="70"/>
      <c r="K67" s="71"/>
    </row>
    <row r="68" spans="1:11" ht="12" customHeight="1" x14ac:dyDescent="0.25">
      <c r="A68" s="82">
        <v>2</v>
      </c>
      <c r="B68" s="83" t="s">
        <v>58</v>
      </c>
      <c r="C68" s="83"/>
      <c r="D68" s="83"/>
      <c r="E68" s="83"/>
      <c r="F68" s="83"/>
      <c r="G68" s="83"/>
      <c r="H68" s="84">
        <v>8</v>
      </c>
      <c r="I68" s="83" t="s">
        <v>57</v>
      </c>
      <c r="J68" s="83"/>
      <c r="K68" s="85"/>
    </row>
  </sheetData>
  <mergeCells count="21">
    <mergeCell ref="D35:E35"/>
    <mergeCell ref="A1:B1"/>
    <mergeCell ref="C1:D1"/>
    <mergeCell ref="I3:J3"/>
    <mergeCell ref="A6:K12"/>
    <mergeCell ref="A15:B15"/>
    <mergeCell ref="A16:B16"/>
    <mergeCell ref="A20:B20"/>
    <mergeCell ref="A21:B21"/>
    <mergeCell ref="B25:C30"/>
    <mergeCell ref="D33:E33"/>
    <mergeCell ref="D34:E34"/>
    <mergeCell ref="D42:E42"/>
    <mergeCell ref="D43:E43"/>
    <mergeCell ref="B59:K60"/>
    <mergeCell ref="D36:E36"/>
    <mergeCell ref="D37:E37"/>
    <mergeCell ref="D38:E38"/>
    <mergeCell ref="D39:E39"/>
    <mergeCell ref="D40:E40"/>
    <mergeCell ref="D41:E41"/>
  </mergeCells>
  <pageMargins left="1.5" right="0.5" top="1" bottom="0.75" header="0.5" footer="0.5"/>
  <pageSetup scale="70" orientation="portrait" r:id="rId1"/>
  <headerFooter alignWithMargins="0">
    <oddHeader>&amp;L&amp;"Arial,Bold Italic"&amp;12Tekran Inc.&amp;R(c) 1998-2001</oddHeader>
    <oddFooter>&amp;L&amp;"Arial,Bold"Tab: &amp;A&amp;R&amp;"Arial,Bold"File: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1130-2L5</vt:lpstr>
      <vt:lpstr>1130_1S2</vt:lpstr>
      <vt:lpstr>1135-2L5</vt:lpstr>
      <vt:lpstr>1135-1S2</vt:lpstr>
      <vt:lpstr>1135-Long Sample</vt:lpstr>
      <vt:lpstr>User-01</vt:lpstr>
      <vt:lpstr>'1130_1S2'!Cycle</vt:lpstr>
      <vt:lpstr>'1130-2L5'!Cycle</vt:lpstr>
      <vt:lpstr>'1135-1S2'!Cycle</vt:lpstr>
      <vt:lpstr>'1135-2L5'!Cycle</vt:lpstr>
      <vt:lpstr>'1135-Long Sample'!Cycle</vt:lpstr>
      <vt:lpstr>'User-01'!Cycle</vt:lpstr>
      <vt:lpstr>'1130_1S2'!Print_Area</vt:lpstr>
      <vt:lpstr>'1130-2L5'!Print_Area</vt:lpstr>
      <vt:lpstr>'1135-1S2'!Print_Area</vt:lpstr>
      <vt:lpstr>'1135-2L5'!Print_Area</vt:lpstr>
      <vt:lpstr>'1135-Long Sample'!Print_Area</vt:lpstr>
      <vt:lpstr>'User-01'!Print_Area</vt:lpstr>
    </vt:vector>
  </TitlesOfParts>
  <Company>Tekran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Schaedlich</dc:creator>
  <cp:lastModifiedBy>Lucas</cp:lastModifiedBy>
  <cp:lastPrinted>2013-06-05T18:25:31Z</cp:lastPrinted>
  <dcterms:created xsi:type="dcterms:W3CDTF">1998-05-02T08:49:15Z</dcterms:created>
  <dcterms:modified xsi:type="dcterms:W3CDTF">2013-10-21T23:54:16Z</dcterms:modified>
</cp:coreProperties>
</file>